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40" tabRatio="707"/>
  </bookViews>
  <sheets>
    <sheet name="Liste" sheetId="4" r:id="rId1"/>
    <sheet name="Sınav 1" sheetId="6" r:id="rId2"/>
    <sheet name="sınav 2" sheetId="7" r:id="rId3"/>
    <sheet name="sınav 3" sheetId="8" r:id="rId4"/>
    <sheet name="sınav 4" sheetId="9" r:id="rId5"/>
    <sheet name="sınav5" sheetId="10" r:id="rId6"/>
    <sheet name="sınav6" sheetId="11" r:id="rId7"/>
    <sheet name="sınav 7" sheetId="12" r:id="rId8"/>
  </sheets>
  <definedNames>
    <definedName name="_xlnm.Print_Area" localSheetId="0">Liste!$A$1:$H$70</definedName>
    <definedName name="_xlnm.Print_Area" localSheetId="1">'Sınav 1'!$C$1:$AF$92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89" i="12" l="1"/>
  <c r="AD86" i="12"/>
  <c r="AC86" i="12"/>
  <c r="AB86" i="12"/>
  <c r="AA86" i="12"/>
  <c r="Z86" i="12"/>
  <c r="Y86" i="12"/>
  <c r="X86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H86" i="12"/>
  <c r="G86" i="12"/>
  <c r="F86" i="12"/>
  <c r="AE86" i="12" s="1"/>
  <c r="AE85" i="12"/>
  <c r="AF85" i="12" s="1"/>
  <c r="E85" i="12"/>
  <c r="D85" i="12"/>
  <c r="AE84" i="12"/>
  <c r="AF84" i="12" s="1"/>
  <c r="E84" i="12"/>
  <c r="D84" i="12"/>
  <c r="AE83" i="12"/>
  <c r="AF83" i="12" s="1"/>
  <c r="E83" i="12"/>
  <c r="D83" i="12"/>
  <c r="AE82" i="12"/>
  <c r="AF82" i="12" s="1"/>
  <c r="E82" i="12"/>
  <c r="D82" i="12"/>
  <c r="AE81" i="12"/>
  <c r="AF81" i="12" s="1"/>
  <c r="E81" i="12"/>
  <c r="D81" i="12"/>
  <c r="AE80" i="12"/>
  <c r="AF80" i="12" s="1"/>
  <c r="E80" i="12"/>
  <c r="D80" i="12"/>
  <c r="AE79" i="12"/>
  <c r="AF79" i="12" s="1"/>
  <c r="E79" i="12"/>
  <c r="D79" i="12"/>
  <c r="AE78" i="12"/>
  <c r="AF78" i="12" s="1"/>
  <c r="E78" i="12"/>
  <c r="D78" i="12"/>
  <c r="AE77" i="12"/>
  <c r="AF77" i="12" s="1"/>
  <c r="E77" i="12"/>
  <c r="D77" i="12"/>
  <c r="AE76" i="12"/>
  <c r="AF76" i="12" s="1"/>
  <c r="E76" i="12"/>
  <c r="D76" i="12"/>
  <c r="AE75" i="12"/>
  <c r="AF75" i="12" s="1"/>
  <c r="E75" i="12"/>
  <c r="D75" i="12"/>
  <c r="AE74" i="12"/>
  <c r="AF74" i="12" s="1"/>
  <c r="E74" i="12"/>
  <c r="D74" i="12"/>
  <c r="AE73" i="12"/>
  <c r="AF73" i="12" s="1"/>
  <c r="E73" i="12"/>
  <c r="D73" i="12"/>
  <c r="AE72" i="12"/>
  <c r="AF72" i="12" s="1"/>
  <c r="E72" i="12"/>
  <c r="D72" i="12"/>
  <c r="AE71" i="12"/>
  <c r="AF71" i="12" s="1"/>
  <c r="E71" i="12"/>
  <c r="D71" i="12"/>
  <c r="AE70" i="12"/>
  <c r="AF70" i="12" s="1"/>
  <c r="E70" i="12"/>
  <c r="D70" i="12"/>
  <c r="AE69" i="12"/>
  <c r="AF69" i="12" s="1"/>
  <c r="E69" i="12"/>
  <c r="D69" i="12"/>
  <c r="AE68" i="12"/>
  <c r="AF68" i="12" s="1"/>
  <c r="E68" i="12"/>
  <c r="D68" i="12"/>
  <c r="AE67" i="12"/>
  <c r="AF67" i="12" s="1"/>
  <c r="E67" i="12"/>
  <c r="D67" i="12"/>
  <c r="AE66" i="12"/>
  <c r="AF66" i="12" s="1"/>
  <c r="E66" i="12"/>
  <c r="D66" i="12"/>
  <c r="AE65" i="12"/>
  <c r="AF65" i="12" s="1"/>
  <c r="E65" i="12"/>
  <c r="D65" i="12"/>
  <c r="AE64" i="12"/>
  <c r="AF64" i="12" s="1"/>
  <c r="E64" i="12"/>
  <c r="D64" i="12"/>
  <c r="AE63" i="12"/>
  <c r="AF63" i="12" s="1"/>
  <c r="E63" i="12"/>
  <c r="D63" i="12"/>
  <c r="AE62" i="12"/>
  <c r="AF62" i="12" s="1"/>
  <c r="E62" i="12"/>
  <c r="D62" i="12"/>
  <c r="AE61" i="12"/>
  <c r="AF61" i="12" s="1"/>
  <c r="E61" i="12"/>
  <c r="D61" i="12"/>
  <c r="AE60" i="12"/>
  <c r="AF60" i="12" s="1"/>
  <c r="E60" i="12"/>
  <c r="D60" i="12"/>
  <c r="AE59" i="12"/>
  <c r="AF59" i="12" s="1"/>
  <c r="E59" i="12"/>
  <c r="D59" i="12"/>
  <c r="AE58" i="12"/>
  <c r="AF58" i="12" s="1"/>
  <c r="E58" i="12"/>
  <c r="D58" i="12"/>
  <c r="AE57" i="12"/>
  <c r="AF57" i="12" s="1"/>
  <c r="E57" i="12"/>
  <c r="D57" i="12"/>
  <c r="AE56" i="12"/>
  <c r="AF56" i="12" s="1"/>
  <c r="E56" i="12"/>
  <c r="D56" i="12"/>
  <c r="AE55" i="12"/>
  <c r="AF55" i="12" s="1"/>
  <c r="E55" i="12"/>
  <c r="D55" i="12"/>
  <c r="AE54" i="12"/>
  <c r="AF54" i="12" s="1"/>
  <c r="E54" i="12"/>
  <c r="D54" i="12"/>
  <c r="AE53" i="12"/>
  <c r="AF53" i="12" s="1"/>
  <c r="E53" i="12"/>
  <c r="D53" i="12"/>
  <c r="AE52" i="12"/>
  <c r="AF52" i="12" s="1"/>
  <c r="E52" i="12"/>
  <c r="D52" i="12"/>
  <c r="AE51" i="12"/>
  <c r="AF51" i="12" s="1"/>
  <c r="E51" i="12"/>
  <c r="D51" i="12"/>
  <c r="AE50" i="12"/>
  <c r="AF50" i="12" s="1"/>
  <c r="E50" i="12"/>
  <c r="D50" i="12"/>
  <c r="AE49" i="12"/>
  <c r="AF49" i="12" s="1"/>
  <c r="E49" i="12"/>
  <c r="D49" i="12"/>
  <c r="AE48" i="12"/>
  <c r="AF48" i="12" s="1"/>
  <c r="E48" i="12"/>
  <c r="D48" i="12"/>
  <c r="AE47" i="12"/>
  <c r="AF47" i="12" s="1"/>
  <c r="E47" i="12"/>
  <c r="D47" i="12"/>
  <c r="AE46" i="12"/>
  <c r="AF46" i="12" s="1"/>
  <c r="E46" i="12"/>
  <c r="D46" i="12"/>
  <c r="AE45" i="12"/>
  <c r="AF45" i="12" s="1"/>
  <c r="E45" i="12"/>
  <c r="D45" i="12"/>
  <c r="AE44" i="12"/>
  <c r="AF44" i="12" s="1"/>
  <c r="E44" i="12"/>
  <c r="D44" i="12"/>
  <c r="AE43" i="12"/>
  <c r="AF43" i="12" s="1"/>
  <c r="E43" i="12"/>
  <c r="D43" i="12"/>
  <c r="AE42" i="12"/>
  <c r="AF42" i="12" s="1"/>
  <c r="E42" i="12"/>
  <c r="D42" i="12"/>
  <c r="AE41" i="12"/>
  <c r="AF41" i="12" s="1"/>
  <c r="E41" i="12"/>
  <c r="D41" i="12"/>
  <c r="AE40" i="12"/>
  <c r="AF40" i="12" s="1"/>
  <c r="E40" i="12"/>
  <c r="D40" i="12"/>
  <c r="AE39" i="12"/>
  <c r="AF39" i="12" s="1"/>
  <c r="E39" i="12"/>
  <c r="D39" i="12"/>
  <c r="AE38" i="12"/>
  <c r="AF38" i="12" s="1"/>
  <c r="E38" i="12"/>
  <c r="D38" i="12"/>
  <c r="F34" i="12"/>
  <c r="AJ33" i="12"/>
  <c r="AI33" i="12"/>
  <c r="AH33" i="12"/>
  <c r="AI32" i="12"/>
  <c r="AJ32" i="12" s="1"/>
  <c r="AH32" i="12"/>
  <c r="AJ31" i="12"/>
  <c r="AI31" i="12"/>
  <c r="AH31" i="12"/>
  <c r="AI30" i="12"/>
  <c r="AJ30" i="12" s="1"/>
  <c r="AH30" i="12"/>
  <c r="AJ29" i="12"/>
  <c r="AI29" i="12"/>
  <c r="AH29" i="12"/>
  <c r="AI28" i="12"/>
  <c r="AJ28" i="12" s="1"/>
  <c r="AH28" i="12"/>
  <c r="AJ27" i="12"/>
  <c r="AI27" i="12"/>
  <c r="AH27" i="12"/>
  <c r="AI26" i="12"/>
  <c r="AJ26" i="12" s="1"/>
  <c r="AH26" i="12"/>
  <c r="AJ25" i="12"/>
  <c r="AI25" i="12"/>
  <c r="AH25" i="12"/>
  <c r="AI24" i="12"/>
  <c r="AJ24" i="12" s="1"/>
  <c r="AH24" i="12"/>
  <c r="AJ23" i="12"/>
  <c r="AI23" i="12"/>
  <c r="AH23" i="12"/>
  <c r="AI22" i="12"/>
  <c r="AJ22" i="12" s="1"/>
  <c r="AH22" i="12"/>
  <c r="AJ21" i="12"/>
  <c r="AI21" i="12"/>
  <c r="AH21" i="12"/>
  <c r="AI20" i="12"/>
  <c r="AJ20" i="12" s="1"/>
  <c r="AH20" i="12"/>
  <c r="AJ19" i="12"/>
  <c r="AI19" i="12"/>
  <c r="AH19" i="12"/>
  <c r="AI18" i="12"/>
  <c r="AJ18" i="12" s="1"/>
  <c r="AH18" i="12"/>
  <c r="AI17" i="12"/>
  <c r="AH17" i="12"/>
  <c r="AJ17" i="12" s="1"/>
  <c r="AI16" i="12"/>
  <c r="AJ16" i="12" s="1"/>
  <c r="AH16" i="12"/>
  <c r="AC16" i="12"/>
  <c r="AI15" i="12"/>
  <c r="AH15" i="12"/>
  <c r="AJ15" i="12" s="1"/>
  <c r="AC15" i="12"/>
  <c r="O15" i="12"/>
  <c r="AI14" i="12"/>
  <c r="AJ14" i="12" s="1"/>
  <c r="AH14" i="12"/>
  <c r="AI13" i="12"/>
  <c r="AH13" i="12"/>
  <c r="AJ13" i="12" s="1"/>
  <c r="AI12" i="12"/>
  <c r="AH12" i="12"/>
  <c r="AJ12" i="12" s="1"/>
  <c r="AI11" i="12"/>
  <c r="AH11" i="12"/>
  <c r="AJ11" i="12" s="1"/>
  <c r="AI10" i="12"/>
  <c r="AH10" i="12"/>
  <c r="AJ10" i="12" s="1"/>
  <c r="AI9" i="12"/>
  <c r="AH9" i="12"/>
  <c r="AJ9" i="12" s="1"/>
  <c r="R7" i="12" s="1"/>
  <c r="E6" i="12"/>
  <c r="K5" i="12"/>
  <c r="E4" i="12"/>
  <c r="K3" i="12"/>
  <c r="E3" i="12"/>
  <c r="AB89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AE86" i="11" s="1"/>
  <c r="AE85" i="11"/>
  <c r="AF85" i="11" s="1"/>
  <c r="E85" i="11"/>
  <c r="D85" i="11"/>
  <c r="AE84" i="11"/>
  <c r="AF84" i="11" s="1"/>
  <c r="E84" i="11"/>
  <c r="D84" i="11"/>
  <c r="AE83" i="11"/>
  <c r="AF83" i="11" s="1"/>
  <c r="E83" i="11"/>
  <c r="D83" i="11"/>
  <c r="AE82" i="11"/>
  <c r="AF82" i="11" s="1"/>
  <c r="E82" i="11"/>
  <c r="D82" i="11"/>
  <c r="AE81" i="11"/>
  <c r="AF81" i="11" s="1"/>
  <c r="E81" i="11"/>
  <c r="D81" i="11"/>
  <c r="AE80" i="11"/>
  <c r="AF80" i="11" s="1"/>
  <c r="E80" i="11"/>
  <c r="D80" i="11"/>
  <c r="AE79" i="11"/>
  <c r="AF79" i="11" s="1"/>
  <c r="E79" i="11"/>
  <c r="D79" i="11"/>
  <c r="AE78" i="11"/>
  <c r="AF78" i="11" s="1"/>
  <c r="E78" i="11"/>
  <c r="D78" i="11"/>
  <c r="AE77" i="11"/>
  <c r="AF77" i="11" s="1"/>
  <c r="E77" i="11"/>
  <c r="D77" i="11"/>
  <c r="AE76" i="11"/>
  <c r="AF76" i="11" s="1"/>
  <c r="E76" i="11"/>
  <c r="D76" i="11"/>
  <c r="AE75" i="11"/>
  <c r="AF75" i="11" s="1"/>
  <c r="E75" i="11"/>
  <c r="D75" i="11"/>
  <c r="AE74" i="11"/>
  <c r="AF74" i="11" s="1"/>
  <c r="E74" i="11"/>
  <c r="D74" i="11"/>
  <c r="AE73" i="11"/>
  <c r="AF73" i="11" s="1"/>
  <c r="E73" i="11"/>
  <c r="D73" i="11"/>
  <c r="AE72" i="11"/>
  <c r="AF72" i="11" s="1"/>
  <c r="E72" i="11"/>
  <c r="D72" i="11"/>
  <c r="AE71" i="11"/>
  <c r="AF71" i="11" s="1"/>
  <c r="E71" i="11"/>
  <c r="D71" i="11"/>
  <c r="AE70" i="11"/>
  <c r="AF70" i="11" s="1"/>
  <c r="E70" i="11"/>
  <c r="D70" i="11"/>
  <c r="AE69" i="11"/>
  <c r="AF69" i="11" s="1"/>
  <c r="E69" i="11"/>
  <c r="D69" i="11"/>
  <c r="AE68" i="11"/>
  <c r="AF68" i="11" s="1"/>
  <c r="E68" i="11"/>
  <c r="D68" i="11"/>
  <c r="AE67" i="11"/>
  <c r="AF67" i="11" s="1"/>
  <c r="E67" i="11"/>
  <c r="D67" i="11"/>
  <c r="AE66" i="11"/>
  <c r="AF66" i="11" s="1"/>
  <c r="E66" i="11"/>
  <c r="D66" i="11"/>
  <c r="AE65" i="11"/>
  <c r="AF65" i="11" s="1"/>
  <c r="E65" i="11"/>
  <c r="D65" i="11"/>
  <c r="AE64" i="11"/>
  <c r="AF64" i="11" s="1"/>
  <c r="E64" i="11"/>
  <c r="D64" i="11"/>
  <c r="AE63" i="11"/>
  <c r="AF63" i="11" s="1"/>
  <c r="E63" i="11"/>
  <c r="D63" i="11"/>
  <c r="AE62" i="11"/>
  <c r="AF62" i="11" s="1"/>
  <c r="E62" i="11"/>
  <c r="D62" i="11"/>
  <c r="AE61" i="11"/>
  <c r="AF61" i="11" s="1"/>
  <c r="E61" i="11"/>
  <c r="D61" i="11"/>
  <c r="AE60" i="11"/>
  <c r="AF60" i="11" s="1"/>
  <c r="E60" i="11"/>
  <c r="D60" i="11"/>
  <c r="AE59" i="11"/>
  <c r="AF59" i="11" s="1"/>
  <c r="E59" i="11"/>
  <c r="D59" i="11"/>
  <c r="AE58" i="11"/>
  <c r="AF58" i="11" s="1"/>
  <c r="E58" i="11"/>
  <c r="D58" i="11"/>
  <c r="AE57" i="11"/>
  <c r="AF57" i="11" s="1"/>
  <c r="E57" i="11"/>
  <c r="D57" i="11"/>
  <c r="AE56" i="11"/>
  <c r="AF56" i="11" s="1"/>
  <c r="E56" i="11"/>
  <c r="D56" i="11"/>
  <c r="AE55" i="11"/>
  <c r="AF55" i="11" s="1"/>
  <c r="E55" i="11"/>
  <c r="D55" i="11"/>
  <c r="AE54" i="11"/>
  <c r="AF54" i="11" s="1"/>
  <c r="E54" i="11"/>
  <c r="D54" i="11"/>
  <c r="AE53" i="11"/>
  <c r="AF53" i="11" s="1"/>
  <c r="E53" i="11"/>
  <c r="D53" i="11"/>
  <c r="AE52" i="11"/>
  <c r="AF52" i="11" s="1"/>
  <c r="E52" i="11"/>
  <c r="D52" i="11"/>
  <c r="AE51" i="11"/>
  <c r="AF51" i="11" s="1"/>
  <c r="E51" i="11"/>
  <c r="D51" i="11"/>
  <c r="AE50" i="11"/>
  <c r="AF50" i="11" s="1"/>
  <c r="E50" i="11"/>
  <c r="D50" i="11"/>
  <c r="AE49" i="11"/>
  <c r="AF49" i="11" s="1"/>
  <c r="E49" i="11"/>
  <c r="D49" i="11"/>
  <c r="AE48" i="11"/>
  <c r="AF48" i="11" s="1"/>
  <c r="E48" i="11"/>
  <c r="D48" i="11"/>
  <c r="AE47" i="11"/>
  <c r="AF47" i="11" s="1"/>
  <c r="E47" i="11"/>
  <c r="D47" i="11"/>
  <c r="AE46" i="11"/>
  <c r="AF46" i="11" s="1"/>
  <c r="E46" i="11"/>
  <c r="D46" i="11"/>
  <c r="AE45" i="11"/>
  <c r="AF45" i="11" s="1"/>
  <c r="E45" i="11"/>
  <c r="D45" i="11"/>
  <c r="AE44" i="11"/>
  <c r="AF44" i="11" s="1"/>
  <c r="E44" i="11"/>
  <c r="D44" i="11"/>
  <c r="AE43" i="11"/>
  <c r="AF43" i="11" s="1"/>
  <c r="E43" i="11"/>
  <c r="D43" i="11"/>
  <c r="AE42" i="11"/>
  <c r="AF42" i="11" s="1"/>
  <c r="E42" i="11"/>
  <c r="D42" i="11"/>
  <c r="AE41" i="11"/>
  <c r="AF41" i="11" s="1"/>
  <c r="E41" i="11"/>
  <c r="D41" i="11"/>
  <c r="AE40" i="11"/>
  <c r="AF40" i="11" s="1"/>
  <c r="E40" i="11"/>
  <c r="D40" i="11"/>
  <c r="AE39" i="11"/>
  <c r="AF39" i="11" s="1"/>
  <c r="E39" i="11"/>
  <c r="D39" i="11"/>
  <c r="AE38" i="11"/>
  <c r="AF38" i="11" s="1"/>
  <c r="E38" i="11"/>
  <c r="D38" i="11"/>
  <c r="F34" i="11"/>
  <c r="AJ33" i="11"/>
  <c r="AI33" i="11"/>
  <c r="AH33" i="11"/>
  <c r="AI32" i="11"/>
  <c r="AJ32" i="11" s="1"/>
  <c r="AH32" i="11"/>
  <c r="AJ31" i="11"/>
  <c r="AI31" i="11"/>
  <c r="AH31" i="11"/>
  <c r="AI30" i="11"/>
  <c r="AJ30" i="11" s="1"/>
  <c r="AH30" i="11"/>
  <c r="AJ29" i="11"/>
  <c r="AI29" i="11"/>
  <c r="AH29" i="11"/>
  <c r="AI28" i="11"/>
  <c r="AJ28" i="11" s="1"/>
  <c r="AH28" i="11"/>
  <c r="AJ27" i="11"/>
  <c r="AI27" i="11"/>
  <c r="AH27" i="11"/>
  <c r="AI26" i="11"/>
  <c r="AJ26" i="11" s="1"/>
  <c r="AH26" i="11"/>
  <c r="AJ25" i="11"/>
  <c r="AI25" i="11"/>
  <c r="AH25" i="11"/>
  <c r="AI24" i="11"/>
  <c r="AJ24" i="11" s="1"/>
  <c r="AH24" i="11"/>
  <c r="AJ23" i="11"/>
  <c r="AI23" i="11"/>
  <c r="AH23" i="11"/>
  <c r="AI22" i="11"/>
  <c r="AJ22" i="11" s="1"/>
  <c r="AH22" i="11"/>
  <c r="AJ21" i="11"/>
  <c r="AI21" i="11"/>
  <c r="AH21" i="11"/>
  <c r="AI20" i="11"/>
  <c r="AJ20" i="11" s="1"/>
  <c r="AH20" i="11"/>
  <c r="AJ19" i="11"/>
  <c r="AI19" i="11"/>
  <c r="AH19" i="11"/>
  <c r="AI18" i="11"/>
  <c r="AJ18" i="11" s="1"/>
  <c r="AH18" i="11"/>
  <c r="AI17" i="11"/>
  <c r="AH17" i="11"/>
  <c r="AJ17" i="11" s="1"/>
  <c r="AI16" i="11"/>
  <c r="AJ16" i="11" s="1"/>
  <c r="AH16" i="11"/>
  <c r="AC16" i="11"/>
  <c r="AI15" i="11"/>
  <c r="AH15" i="11"/>
  <c r="AJ15" i="11" s="1"/>
  <c r="AC15" i="11"/>
  <c r="O15" i="11"/>
  <c r="AI14" i="11"/>
  <c r="AJ14" i="11" s="1"/>
  <c r="AH14" i="11"/>
  <c r="AI13" i="11"/>
  <c r="AH13" i="11"/>
  <c r="AJ13" i="11" s="1"/>
  <c r="AI12" i="11"/>
  <c r="AH12" i="11"/>
  <c r="AJ12" i="11" s="1"/>
  <c r="AI11" i="11"/>
  <c r="AH11" i="11"/>
  <c r="AJ11" i="11" s="1"/>
  <c r="AI10" i="11"/>
  <c r="AH10" i="11"/>
  <c r="AJ10" i="11" s="1"/>
  <c r="AI9" i="11"/>
  <c r="AH9" i="11"/>
  <c r="AJ9" i="11" s="1"/>
  <c r="R7" i="11" s="1"/>
  <c r="E6" i="11"/>
  <c r="K5" i="11"/>
  <c r="E4" i="11"/>
  <c r="K3" i="11"/>
  <c r="E3" i="11"/>
  <c r="AB89" i="10"/>
  <c r="AD86" i="10"/>
  <c r="AI33" i="10" s="1"/>
  <c r="AJ33" i="10" s="1"/>
  <c r="AC86" i="10"/>
  <c r="AB86" i="10"/>
  <c r="AI31" i="10" s="1"/>
  <c r="AJ31" i="10" s="1"/>
  <c r="AA86" i="10"/>
  <c r="Z86" i="10"/>
  <c r="AI29" i="10" s="1"/>
  <c r="AJ29" i="10" s="1"/>
  <c r="Y86" i="10"/>
  <c r="X86" i="10"/>
  <c r="AI27" i="10" s="1"/>
  <c r="AJ27" i="10" s="1"/>
  <c r="W86" i="10"/>
  <c r="V86" i="10"/>
  <c r="AI25" i="10" s="1"/>
  <c r="AJ25" i="10" s="1"/>
  <c r="U86" i="10"/>
  <c r="T86" i="10"/>
  <c r="AI23" i="10" s="1"/>
  <c r="AJ23" i="10" s="1"/>
  <c r="S86" i="10"/>
  <c r="R86" i="10"/>
  <c r="AI21" i="10" s="1"/>
  <c r="AJ21" i="10" s="1"/>
  <c r="Q86" i="10"/>
  <c r="P86" i="10"/>
  <c r="AI19" i="10" s="1"/>
  <c r="O86" i="10"/>
  <c r="N86" i="10"/>
  <c r="AI17" i="10" s="1"/>
  <c r="M86" i="10"/>
  <c r="L86" i="10"/>
  <c r="AI15" i="10" s="1"/>
  <c r="K86" i="10"/>
  <c r="J86" i="10"/>
  <c r="AI13" i="10" s="1"/>
  <c r="I86" i="10"/>
  <c r="H86" i="10"/>
  <c r="AI11" i="10" s="1"/>
  <c r="G86" i="10"/>
  <c r="F86" i="10"/>
  <c r="AE86" i="10" s="1"/>
  <c r="AE85" i="10"/>
  <c r="AF85" i="10" s="1"/>
  <c r="E85" i="10"/>
  <c r="D85" i="10"/>
  <c r="AE84" i="10"/>
  <c r="AF84" i="10" s="1"/>
  <c r="E84" i="10"/>
  <c r="D84" i="10"/>
  <c r="AE83" i="10"/>
  <c r="AF83" i="10" s="1"/>
  <c r="E83" i="10"/>
  <c r="D83" i="10"/>
  <c r="AE82" i="10"/>
  <c r="AF82" i="10" s="1"/>
  <c r="E82" i="10"/>
  <c r="D82" i="10"/>
  <c r="AE81" i="10"/>
  <c r="AF81" i="10" s="1"/>
  <c r="E81" i="10"/>
  <c r="D81" i="10"/>
  <c r="AE80" i="10"/>
  <c r="AF80" i="10" s="1"/>
  <c r="E80" i="10"/>
  <c r="D80" i="10"/>
  <c r="AE79" i="10"/>
  <c r="AF79" i="10" s="1"/>
  <c r="E79" i="10"/>
  <c r="D79" i="10"/>
  <c r="AE78" i="10"/>
  <c r="AF78" i="10" s="1"/>
  <c r="E78" i="10"/>
  <c r="D78" i="10"/>
  <c r="AE77" i="10"/>
  <c r="AF77" i="10" s="1"/>
  <c r="E77" i="10"/>
  <c r="D77" i="10"/>
  <c r="AE76" i="10"/>
  <c r="AF76" i="10" s="1"/>
  <c r="E76" i="10"/>
  <c r="D76" i="10"/>
  <c r="AE75" i="10"/>
  <c r="AF75" i="10" s="1"/>
  <c r="E75" i="10"/>
  <c r="D75" i="10"/>
  <c r="AE74" i="10"/>
  <c r="AF74" i="10" s="1"/>
  <c r="E74" i="10"/>
  <c r="D74" i="10"/>
  <c r="AE73" i="10"/>
  <c r="AF73" i="10" s="1"/>
  <c r="E73" i="10"/>
  <c r="D73" i="10"/>
  <c r="AE72" i="10"/>
  <c r="AF72" i="10" s="1"/>
  <c r="E72" i="10"/>
  <c r="D72" i="10"/>
  <c r="AE71" i="10"/>
  <c r="AF71" i="10" s="1"/>
  <c r="E71" i="10"/>
  <c r="D71" i="10"/>
  <c r="AE70" i="10"/>
  <c r="AF70" i="10" s="1"/>
  <c r="E70" i="10"/>
  <c r="D70" i="10"/>
  <c r="AE69" i="10"/>
  <c r="AF69" i="10" s="1"/>
  <c r="E69" i="10"/>
  <c r="D69" i="10"/>
  <c r="AE68" i="10"/>
  <c r="AF68" i="10" s="1"/>
  <c r="E68" i="10"/>
  <c r="D68" i="10"/>
  <c r="AE67" i="10"/>
  <c r="AF67" i="10" s="1"/>
  <c r="E67" i="10"/>
  <c r="D67" i="10"/>
  <c r="AE66" i="10"/>
  <c r="AF66" i="10" s="1"/>
  <c r="E66" i="10"/>
  <c r="D66" i="10"/>
  <c r="AE65" i="10"/>
  <c r="AF65" i="10" s="1"/>
  <c r="E65" i="10"/>
  <c r="D65" i="10"/>
  <c r="AE64" i="10"/>
  <c r="AF64" i="10" s="1"/>
  <c r="E64" i="10"/>
  <c r="D64" i="10"/>
  <c r="AE63" i="10"/>
  <c r="AF63" i="10" s="1"/>
  <c r="E63" i="10"/>
  <c r="D63" i="10"/>
  <c r="AE62" i="10"/>
  <c r="AF62" i="10" s="1"/>
  <c r="E62" i="10"/>
  <c r="D62" i="10"/>
  <c r="AE61" i="10"/>
  <c r="AF61" i="10" s="1"/>
  <c r="E61" i="10"/>
  <c r="D61" i="10"/>
  <c r="AE60" i="10"/>
  <c r="AF60" i="10" s="1"/>
  <c r="E60" i="10"/>
  <c r="D60" i="10"/>
  <c r="AE59" i="10"/>
  <c r="AF59" i="10" s="1"/>
  <c r="E59" i="10"/>
  <c r="D59" i="10"/>
  <c r="AE58" i="10"/>
  <c r="AF58" i="10" s="1"/>
  <c r="E58" i="10"/>
  <c r="D58" i="10"/>
  <c r="AE57" i="10"/>
  <c r="AF57" i="10" s="1"/>
  <c r="E57" i="10"/>
  <c r="D57" i="10"/>
  <c r="AE56" i="10"/>
  <c r="AF56" i="10" s="1"/>
  <c r="E56" i="10"/>
  <c r="D56" i="10"/>
  <c r="AE55" i="10"/>
  <c r="AF55" i="10" s="1"/>
  <c r="E55" i="10"/>
  <c r="D55" i="10"/>
  <c r="AE54" i="10"/>
  <c r="AF54" i="10" s="1"/>
  <c r="E54" i="10"/>
  <c r="D54" i="10"/>
  <c r="AE53" i="10"/>
  <c r="AF53" i="10" s="1"/>
  <c r="E53" i="10"/>
  <c r="D53" i="10"/>
  <c r="AE52" i="10"/>
  <c r="AF52" i="10" s="1"/>
  <c r="E52" i="10"/>
  <c r="D52" i="10"/>
  <c r="AE51" i="10"/>
  <c r="AF51" i="10" s="1"/>
  <c r="E51" i="10"/>
  <c r="D51" i="10"/>
  <c r="AE50" i="10"/>
  <c r="AF50" i="10" s="1"/>
  <c r="E50" i="10"/>
  <c r="D50" i="10"/>
  <c r="AE49" i="10"/>
  <c r="AF49" i="10" s="1"/>
  <c r="E49" i="10"/>
  <c r="D49" i="10"/>
  <c r="AE48" i="10"/>
  <c r="AF48" i="10" s="1"/>
  <c r="E48" i="10"/>
  <c r="D48" i="10"/>
  <c r="AE47" i="10"/>
  <c r="AF47" i="10" s="1"/>
  <c r="E47" i="10"/>
  <c r="D47" i="10"/>
  <c r="AE46" i="10"/>
  <c r="AF46" i="10" s="1"/>
  <c r="E46" i="10"/>
  <c r="D46" i="10"/>
  <c r="AE45" i="10"/>
  <c r="AF45" i="10" s="1"/>
  <c r="E45" i="10"/>
  <c r="D45" i="10"/>
  <c r="AE44" i="10"/>
  <c r="AF44" i="10" s="1"/>
  <c r="E44" i="10"/>
  <c r="D44" i="10"/>
  <c r="AE43" i="10"/>
  <c r="AF43" i="10" s="1"/>
  <c r="E43" i="10"/>
  <c r="D43" i="10"/>
  <c r="AE42" i="10"/>
  <c r="AF42" i="10" s="1"/>
  <c r="E42" i="10"/>
  <c r="D42" i="10"/>
  <c r="AE41" i="10"/>
  <c r="AF41" i="10" s="1"/>
  <c r="E41" i="10"/>
  <c r="D41" i="10"/>
  <c r="AE40" i="10"/>
  <c r="AF40" i="10" s="1"/>
  <c r="E40" i="10"/>
  <c r="D40" i="10"/>
  <c r="AE39" i="10"/>
  <c r="AF39" i="10" s="1"/>
  <c r="E39" i="10"/>
  <c r="D39" i="10"/>
  <c r="AE38" i="10"/>
  <c r="AF38" i="10" s="1"/>
  <c r="E38" i="10"/>
  <c r="D38" i="10"/>
  <c r="F34" i="10"/>
  <c r="AH33" i="10"/>
  <c r="AI32" i="10"/>
  <c r="AJ32" i="10" s="1"/>
  <c r="AH32" i="10"/>
  <c r="AH31" i="10"/>
  <c r="AI30" i="10"/>
  <c r="AJ30" i="10" s="1"/>
  <c r="AH30" i="10"/>
  <c r="AH29" i="10"/>
  <c r="AI28" i="10"/>
  <c r="AJ28" i="10" s="1"/>
  <c r="AH28" i="10"/>
  <c r="AH27" i="10"/>
  <c r="AI26" i="10"/>
  <c r="AJ26" i="10" s="1"/>
  <c r="AH26" i="10"/>
  <c r="AH25" i="10"/>
  <c r="AI24" i="10"/>
  <c r="AJ24" i="10" s="1"/>
  <c r="AH24" i="10"/>
  <c r="AH23" i="10"/>
  <c r="AI22" i="10"/>
  <c r="AJ22" i="10" s="1"/>
  <c r="AH22" i="10"/>
  <c r="AH21" i="10"/>
  <c r="AI20" i="10"/>
  <c r="AJ20" i="10" s="1"/>
  <c r="AH20" i="10"/>
  <c r="AJ19" i="10"/>
  <c r="AH19" i="10"/>
  <c r="AI18" i="10"/>
  <c r="AJ18" i="10" s="1"/>
  <c r="AH18" i="10"/>
  <c r="AJ17" i="10"/>
  <c r="AH17" i="10"/>
  <c r="AI16" i="10"/>
  <c r="AJ16" i="10" s="1"/>
  <c r="AH16" i="10"/>
  <c r="AC16" i="10"/>
  <c r="AH15" i="10"/>
  <c r="AJ15" i="10" s="1"/>
  <c r="AC15" i="10"/>
  <c r="O15" i="10"/>
  <c r="AI14" i="10"/>
  <c r="AJ14" i="10" s="1"/>
  <c r="AH14" i="10"/>
  <c r="AH13" i="10"/>
  <c r="AJ13" i="10" s="1"/>
  <c r="AI12" i="10"/>
  <c r="AH12" i="10"/>
  <c r="AJ12" i="10" s="1"/>
  <c r="AJ11" i="10"/>
  <c r="AH11" i="10"/>
  <c r="AI10" i="10"/>
  <c r="AH10" i="10"/>
  <c r="AJ10" i="10" s="1"/>
  <c r="AH9" i="10"/>
  <c r="E6" i="10"/>
  <c r="K5" i="10"/>
  <c r="E4" i="10"/>
  <c r="K3" i="10"/>
  <c r="E3" i="10"/>
  <c r="AB89" i="9"/>
  <c r="AD86" i="9"/>
  <c r="AC86" i="9"/>
  <c r="AB86" i="9"/>
  <c r="AA86" i="9"/>
  <c r="Z86" i="9"/>
  <c r="Y86" i="9"/>
  <c r="X86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AE86" i="9" s="1"/>
  <c r="AE85" i="9"/>
  <c r="AF85" i="9" s="1"/>
  <c r="E85" i="9"/>
  <c r="D85" i="9"/>
  <c r="AE84" i="9"/>
  <c r="AF84" i="9" s="1"/>
  <c r="E84" i="9"/>
  <c r="D84" i="9"/>
  <c r="AE83" i="9"/>
  <c r="AF83" i="9" s="1"/>
  <c r="E83" i="9"/>
  <c r="D83" i="9"/>
  <c r="AE82" i="9"/>
  <c r="AF82" i="9" s="1"/>
  <c r="E82" i="9"/>
  <c r="D82" i="9"/>
  <c r="AE81" i="9"/>
  <c r="AF81" i="9" s="1"/>
  <c r="E81" i="9"/>
  <c r="D81" i="9"/>
  <c r="AE80" i="9"/>
  <c r="AF80" i="9" s="1"/>
  <c r="E80" i="9"/>
  <c r="D80" i="9"/>
  <c r="AE79" i="9"/>
  <c r="AF79" i="9" s="1"/>
  <c r="E79" i="9"/>
  <c r="D79" i="9"/>
  <c r="AE78" i="9"/>
  <c r="AF78" i="9" s="1"/>
  <c r="E78" i="9"/>
  <c r="D78" i="9"/>
  <c r="AE77" i="9"/>
  <c r="AF77" i="9" s="1"/>
  <c r="E77" i="9"/>
  <c r="D77" i="9"/>
  <c r="AE76" i="9"/>
  <c r="AF76" i="9" s="1"/>
  <c r="E76" i="9"/>
  <c r="D76" i="9"/>
  <c r="AE75" i="9"/>
  <c r="AF75" i="9" s="1"/>
  <c r="E75" i="9"/>
  <c r="D75" i="9"/>
  <c r="AE74" i="9"/>
  <c r="AF74" i="9" s="1"/>
  <c r="E74" i="9"/>
  <c r="D74" i="9"/>
  <c r="AE73" i="9"/>
  <c r="AF73" i="9" s="1"/>
  <c r="E73" i="9"/>
  <c r="D73" i="9"/>
  <c r="AE72" i="9"/>
  <c r="AF72" i="9" s="1"/>
  <c r="E72" i="9"/>
  <c r="D72" i="9"/>
  <c r="AE71" i="9"/>
  <c r="AF71" i="9" s="1"/>
  <c r="E71" i="9"/>
  <c r="D71" i="9"/>
  <c r="AE70" i="9"/>
  <c r="AF70" i="9" s="1"/>
  <c r="E70" i="9"/>
  <c r="D70" i="9"/>
  <c r="AE69" i="9"/>
  <c r="AF69" i="9" s="1"/>
  <c r="E69" i="9"/>
  <c r="D69" i="9"/>
  <c r="AE68" i="9"/>
  <c r="AF68" i="9" s="1"/>
  <c r="E68" i="9"/>
  <c r="D68" i="9"/>
  <c r="AE67" i="9"/>
  <c r="AF67" i="9" s="1"/>
  <c r="E67" i="9"/>
  <c r="D67" i="9"/>
  <c r="AE66" i="9"/>
  <c r="AF66" i="9" s="1"/>
  <c r="E66" i="9"/>
  <c r="D66" i="9"/>
  <c r="AE65" i="9"/>
  <c r="AF65" i="9" s="1"/>
  <c r="E65" i="9"/>
  <c r="D65" i="9"/>
  <c r="AE64" i="9"/>
  <c r="AF64" i="9" s="1"/>
  <c r="E64" i="9"/>
  <c r="D64" i="9"/>
  <c r="AE63" i="9"/>
  <c r="AF63" i="9" s="1"/>
  <c r="E63" i="9"/>
  <c r="D63" i="9"/>
  <c r="AE62" i="9"/>
  <c r="AF62" i="9" s="1"/>
  <c r="E62" i="9"/>
  <c r="D62" i="9"/>
  <c r="AE61" i="9"/>
  <c r="AF61" i="9" s="1"/>
  <c r="E61" i="9"/>
  <c r="D61" i="9"/>
  <c r="AE60" i="9"/>
  <c r="AF60" i="9" s="1"/>
  <c r="E60" i="9"/>
  <c r="D60" i="9"/>
  <c r="AE59" i="9"/>
  <c r="AF59" i="9" s="1"/>
  <c r="E59" i="9"/>
  <c r="D59" i="9"/>
  <c r="AE58" i="9"/>
  <c r="AF58" i="9" s="1"/>
  <c r="E58" i="9"/>
  <c r="D58" i="9"/>
  <c r="AE57" i="9"/>
  <c r="AF57" i="9" s="1"/>
  <c r="E57" i="9"/>
  <c r="D57" i="9"/>
  <c r="AE56" i="9"/>
  <c r="AF56" i="9" s="1"/>
  <c r="E56" i="9"/>
  <c r="D56" i="9"/>
  <c r="AE55" i="9"/>
  <c r="AF55" i="9" s="1"/>
  <c r="E55" i="9"/>
  <c r="D55" i="9"/>
  <c r="AE54" i="9"/>
  <c r="AF54" i="9" s="1"/>
  <c r="E54" i="9"/>
  <c r="D54" i="9"/>
  <c r="AE53" i="9"/>
  <c r="AF53" i="9" s="1"/>
  <c r="E53" i="9"/>
  <c r="D53" i="9"/>
  <c r="AE52" i="9"/>
  <c r="AF52" i="9" s="1"/>
  <c r="E52" i="9"/>
  <c r="D52" i="9"/>
  <c r="AE51" i="9"/>
  <c r="AF51" i="9" s="1"/>
  <c r="E51" i="9"/>
  <c r="D51" i="9"/>
  <c r="AE50" i="9"/>
  <c r="AF50" i="9" s="1"/>
  <c r="E50" i="9"/>
  <c r="D50" i="9"/>
  <c r="AE49" i="9"/>
  <c r="AF49" i="9" s="1"/>
  <c r="E49" i="9"/>
  <c r="D49" i="9"/>
  <c r="AE48" i="9"/>
  <c r="AF48" i="9" s="1"/>
  <c r="E48" i="9"/>
  <c r="D48" i="9"/>
  <c r="AE47" i="9"/>
  <c r="AF47" i="9" s="1"/>
  <c r="E47" i="9"/>
  <c r="D47" i="9"/>
  <c r="AE46" i="9"/>
  <c r="AF46" i="9" s="1"/>
  <c r="E46" i="9"/>
  <c r="D46" i="9"/>
  <c r="AE45" i="9"/>
  <c r="AF45" i="9" s="1"/>
  <c r="E45" i="9"/>
  <c r="D45" i="9"/>
  <c r="AE44" i="9"/>
  <c r="AF44" i="9" s="1"/>
  <c r="E44" i="9"/>
  <c r="D44" i="9"/>
  <c r="AE43" i="9"/>
  <c r="AF43" i="9" s="1"/>
  <c r="E43" i="9"/>
  <c r="D43" i="9"/>
  <c r="AE42" i="9"/>
  <c r="AF42" i="9" s="1"/>
  <c r="E42" i="9"/>
  <c r="D42" i="9"/>
  <c r="AE41" i="9"/>
  <c r="AF41" i="9" s="1"/>
  <c r="E41" i="9"/>
  <c r="D41" i="9"/>
  <c r="AE40" i="9"/>
  <c r="AF40" i="9" s="1"/>
  <c r="E40" i="9"/>
  <c r="D40" i="9"/>
  <c r="AE39" i="9"/>
  <c r="AF39" i="9" s="1"/>
  <c r="E39" i="9"/>
  <c r="D39" i="9"/>
  <c r="AE38" i="9"/>
  <c r="AF38" i="9" s="1"/>
  <c r="E38" i="9"/>
  <c r="D38" i="9"/>
  <c r="F34" i="9"/>
  <c r="AJ33" i="9"/>
  <c r="AI33" i="9"/>
  <c r="AH33" i="9"/>
  <c r="AI32" i="9"/>
  <c r="AJ32" i="9" s="1"/>
  <c r="AH32" i="9"/>
  <c r="AJ31" i="9"/>
  <c r="AI31" i="9"/>
  <c r="AH31" i="9"/>
  <c r="AI30" i="9"/>
  <c r="AJ30" i="9" s="1"/>
  <c r="AH30" i="9"/>
  <c r="AJ29" i="9"/>
  <c r="AI29" i="9"/>
  <c r="AH29" i="9"/>
  <c r="AI28" i="9"/>
  <c r="AJ28" i="9" s="1"/>
  <c r="AH28" i="9"/>
  <c r="AJ27" i="9"/>
  <c r="AI27" i="9"/>
  <c r="AH27" i="9"/>
  <c r="AI26" i="9"/>
  <c r="AJ26" i="9" s="1"/>
  <c r="AH26" i="9"/>
  <c r="AJ25" i="9"/>
  <c r="AI25" i="9"/>
  <c r="AH25" i="9"/>
  <c r="AI24" i="9"/>
  <c r="AJ24" i="9" s="1"/>
  <c r="AH24" i="9"/>
  <c r="AJ23" i="9"/>
  <c r="AI23" i="9"/>
  <c r="AH23" i="9"/>
  <c r="AI22" i="9"/>
  <c r="AJ22" i="9" s="1"/>
  <c r="AH22" i="9"/>
  <c r="AJ21" i="9"/>
  <c r="AI21" i="9"/>
  <c r="AH21" i="9"/>
  <c r="AI20" i="9"/>
  <c r="AJ20" i="9" s="1"/>
  <c r="AH20" i="9"/>
  <c r="AJ19" i="9"/>
  <c r="AI19" i="9"/>
  <c r="AH19" i="9"/>
  <c r="AI18" i="9"/>
  <c r="AJ18" i="9" s="1"/>
  <c r="AH18" i="9"/>
  <c r="AI17" i="9"/>
  <c r="AH17" i="9"/>
  <c r="AJ17" i="9" s="1"/>
  <c r="AI16" i="9"/>
  <c r="AJ16" i="9" s="1"/>
  <c r="AH16" i="9"/>
  <c r="AC16" i="9"/>
  <c r="AI15" i="9"/>
  <c r="AH15" i="9"/>
  <c r="AJ15" i="9" s="1"/>
  <c r="AC15" i="9"/>
  <c r="O15" i="9"/>
  <c r="AI14" i="9"/>
  <c r="AJ14" i="9" s="1"/>
  <c r="AH14" i="9"/>
  <c r="AI13" i="9"/>
  <c r="AH13" i="9"/>
  <c r="AJ13" i="9" s="1"/>
  <c r="AI12" i="9"/>
  <c r="AH12" i="9"/>
  <c r="AJ12" i="9" s="1"/>
  <c r="AI11" i="9"/>
  <c r="AH11" i="9"/>
  <c r="AJ11" i="9" s="1"/>
  <c r="AI10" i="9"/>
  <c r="AH10" i="9"/>
  <c r="AJ10" i="9" s="1"/>
  <c r="AI9" i="9"/>
  <c r="AH9" i="9"/>
  <c r="AJ9" i="9" s="1"/>
  <c r="E6" i="9"/>
  <c r="K5" i="9"/>
  <c r="E4" i="9"/>
  <c r="K3" i="9"/>
  <c r="E3" i="9"/>
  <c r="AB89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AE86" i="8" s="1"/>
  <c r="AE85" i="8"/>
  <c r="AF85" i="8" s="1"/>
  <c r="E85" i="8"/>
  <c r="D85" i="8"/>
  <c r="AE84" i="8"/>
  <c r="AF84" i="8" s="1"/>
  <c r="E84" i="8"/>
  <c r="D84" i="8"/>
  <c r="AE83" i="8"/>
  <c r="AF83" i="8" s="1"/>
  <c r="E83" i="8"/>
  <c r="D83" i="8"/>
  <c r="AE82" i="8"/>
  <c r="AF82" i="8" s="1"/>
  <c r="E82" i="8"/>
  <c r="D82" i="8"/>
  <c r="AE81" i="8"/>
  <c r="AF81" i="8" s="1"/>
  <c r="E81" i="8"/>
  <c r="D81" i="8"/>
  <c r="AE80" i="8"/>
  <c r="AF80" i="8" s="1"/>
  <c r="E80" i="8"/>
  <c r="D80" i="8"/>
  <c r="AE79" i="8"/>
  <c r="AF79" i="8" s="1"/>
  <c r="E79" i="8"/>
  <c r="D79" i="8"/>
  <c r="AE78" i="8"/>
  <c r="AF78" i="8" s="1"/>
  <c r="E78" i="8"/>
  <c r="D78" i="8"/>
  <c r="AE77" i="8"/>
  <c r="AF77" i="8" s="1"/>
  <c r="E77" i="8"/>
  <c r="D77" i="8"/>
  <c r="AE76" i="8"/>
  <c r="AF76" i="8" s="1"/>
  <c r="E76" i="8"/>
  <c r="D76" i="8"/>
  <c r="AE75" i="8"/>
  <c r="AF75" i="8" s="1"/>
  <c r="E75" i="8"/>
  <c r="D75" i="8"/>
  <c r="AE74" i="8"/>
  <c r="AF74" i="8" s="1"/>
  <c r="E74" i="8"/>
  <c r="D74" i="8"/>
  <c r="AE73" i="8"/>
  <c r="AF73" i="8" s="1"/>
  <c r="E73" i="8"/>
  <c r="D73" i="8"/>
  <c r="AE72" i="8"/>
  <c r="AF72" i="8" s="1"/>
  <c r="E72" i="8"/>
  <c r="D72" i="8"/>
  <c r="AE71" i="8"/>
  <c r="AF71" i="8" s="1"/>
  <c r="E71" i="8"/>
  <c r="D71" i="8"/>
  <c r="AE70" i="8"/>
  <c r="AF70" i="8" s="1"/>
  <c r="E70" i="8"/>
  <c r="D70" i="8"/>
  <c r="AE69" i="8"/>
  <c r="AF69" i="8" s="1"/>
  <c r="E69" i="8"/>
  <c r="D69" i="8"/>
  <c r="AE68" i="8"/>
  <c r="AF68" i="8" s="1"/>
  <c r="E68" i="8"/>
  <c r="D68" i="8"/>
  <c r="AE67" i="8"/>
  <c r="AF67" i="8" s="1"/>
  <c r="E67" i="8"/>
  <c r="D67" i="8"/>
  <c r="AE66" i="8"/>
  <c r="AF66" i="8" s="1"/>
  <c r="E66" i="8"/>
  <c r="D66" i="8"/>
  <c r="AE65" i="8"/>
  <c r="AF65" i="8" s="1"/>
  <c r="E65" i="8"/>
  <c r="D65" i="8"/>
  <c r="AE64" i="8"/>
  <c r="AF64" i="8" s="1"/>
  <c r="E64" i="8"/>
  <c r="D64" i="8"/>
  <c r="AE63" i="8"/>
  <c r="AF63" i="8" s="1"/>
  <c r="E63" i="8"/>
  <c r="D63" i="8"/>
  <c r="AE62" i="8"/>
  <c r="AF62" i="8" s="1"/>
  <c r="E62" i="8"/>
  <c r="D62" i="8"/>
  <c r="AE61" i="8"/>
  <c r="AF61" i="8" s="1"/>
  <c r="E61" i="8"/>
  <c r="D61" i="8"/>
  <c r="AE60" i="8"/>
  <c r="AF60" i="8" s="1"/>
  <c r="E60" i="8"/>
  <c r="D60" i="8"/>
  <c r="AE59" i="8"/>
  <c r="AF59" i="8" s="1"/>
  <c r="E59" i="8"/>
  <c r="D59" i="8"/>
  <c r="AE58" i="8"/>
  <c r="AF58" i="8" s="1"/>
  <c r="E58" i="8"/>
  <c r="D58" i="8"/>
  <c r="AE57" i="8"/>
  <c r="AF57" i="8" s="1"/>
  <c r="E57" i="8"/>
  <c r="D57" i="8"/>
  <c r="AE56" i="8"/>
  <c r="AF56" i="8" s="1"/>
  <c r="E56" i="8"/>
  <c r="D56" i="8"/>
  <c r="AE55" i="8"/>
  <c r="AF55" i="8" s="1"/>
  <c r="E55" i="8"/>
  <c r="D55" i="8"/>
  <c r="AE54" i="8"/>
  <c r="AF54" i="8" s="1"/>
  <c r="E54" i="8"/>
  <c r="D54" i="8"/>
  <c r="AE53" i="8"/>
  <c r="AF53" i="8" s="1"/>
  <c r="E53" i="8"/>
  <c r="D53" i="8"/>
  <c r="AE52" i="8"/>
  <c r="AF52" i="8" s="1"/>
  <c r="E52" i="8"/>
  <c r="D52" i="8"/>
  <c r="AE51" i="8"/>
  <c r="AF51" i="8" s="1"/>
  <c r="E51" i="8"/>
  <c r="D51" i="8"/>
  <c r="AE50" i="8"/>
  <c r="AF50" i="8" s="1"/>
  <c r="E50" i="8"/>
  <c r="D50" i="8"/>
  <c r="AE49" i="8"/>
  <c r="AF49" i="8" s="1"/>
  <c r="E49" i="8"/>
  <c r="D49" i="8"/>
  <c r="AE48" i="8"/>
  <c r="AF48" i="8" s="1"/>
  <c r="E48" i="8"/>
  <c r="D48" i="8"/>
  <c r="AE47" i="8"/>
  <c r="AF47" i="8" s="1"/>
  <c r="E47" i="8"/>
  <c r="D47" i="8"/>
  <c r="AE46" i="8"/>
  <c r="AF46" i="8" s="1"/>
  <c r="E46" i="8"/>
  <c r="D46" i="8"/>
  <c r="AE45" i="8"/>
  <c r="AF45" i="8" s="1"/>
  <c r="E45" i="8"/>
  <c r="D45" i="8"/>
  <c r="AE44" i="8"/>
  <c r="AF44" i="8" s="1"/>
  <c r="E44" i="8"/>
  <c r="D44" i="8"/>
  <c r="AE43" i="8"/>
  <c r="AF43" i="8" s="1"/>
  <c r="E43" i="8"/>
  <c r="D43" i="8"/>
  <c r="AE42" i="8"/>
  <c r="AF42" i="8" s="1"/>
  <c r="E42" i="8"/>
  <c r="D42" i="8"/>
  <c r="AE41" i="8"/>
  <c r="AF41" i="8" s="1"/>
  <c r="E41" i="8"/>
  <c r="D41" i="8"/>
  <c r="AE40" i="8"/>
  <c r="AF40" i="8" s="1"/>
  <c r="E40" i="8"/>
  <c r="D40" i="8"/>
  <c r="AE39" i="8"/>
  <c r="AF39" i="8" s="1"/>
  <c r="E39" i="8"/>
  <c r="D39" i="8"/>
  <c r="AE38" i="8"/>
  <c r="AF38" i="8" s="1"/>
  <c r="E38" i="8"/>
  <c r="D38" i="8"/>
  <c r="F34" i="8"/>
  <c r="AJ33" i="8"/>
  <c r="AI33" i="8"/>
  <c r="AH33" i="8"/>
  <c r="AI32" i="8"/>
  <c r="AJ32" i="8" s="1"/>
  <c r="AH32" i="8"/>
  <c r="AJ31" i="8"/>
  <c r="AI31" i="8"/>
  <c r="AH31" i="8"/>
  <c r="AI30" i="8"/>
  <c r="AJ30" i="8" s="1"/>
  <c r="AH30" i="8"/>
  <c r="AJ29" i="8"/>
  <c r="AI29" i="8"/>
  <c r="AH29" i="8"/>
  <c r="AI28" i="8"/>
  <c r="AJ28" i="8" s="1"/>
  <c r="AH28" i="8"/>
  <c r="AJ27" i="8"/>
  <c r="AI27" i="8"/>
  <c r="AH27" i="8"/>
  <c r="AI26" i="8"/>
  <c r="AJ26" i="8" s="1"/>
  <c r="AH26" i="8"/>
  <c r="AJ25" i="8"/>
  <c r="AI25" i="8"/>
  <c r="AH25" i="8"/>
  <c r="AI24" i="8"/>
  <c r="AJ24" i="8" s="1"/>
  <c r="AH24" i="8"/>
  <c r="AJ23" i="8"/>
  <c r="AI23" i="8"/>
  <c r="AH23" i="8"/>
  <c r="AI22" i="8"/>
  <c r="AJ22" i="8" s="1"/>
  <c r="AH22" i="8"/>
  <c r="AJ21" i="8"/>
  <c r="AI21" i="8"/>
  <c r="AH21" i="8"/>
  <c r="AI20" i="8"/>
  <c r="AJ20" i="8" s="1"/>
  <c r="AH20" i="8"/>
  <c r="AJ19" i="8"/>
  <c r="AI19" i="8"/>
  <c r="AH19" i="8"/>
  <c r="AI18" i="8"/>
  <c r="AJ18" i="8" s="1"/>
  <c r="AH18" i="8"/>
  <c r="AI17" i="8"/>
  <c r="AH17" i="8"/>
  <c r="AJ17" i="8" s="1"/>
  <c r="AI16" i="8"/>
  <c r="AJ16" i="8" s="1"/>
  <c r="AH16" i="8"/>
  <c r="AC16" i="8"/>
  <c r="AI15" i="8"/>
  <c r="AH15" i="8"/>
  <c r="AJ15" i="8" s="1"/>
  <c r="AC15" i="8"/>
  <c r="O15" i="8"/>
  <c r="AI14" i="8"/>
  <c r="AJ14" i="8" s="1"/>
  <c r="AH14" i="8"/>
  <c r="AI13" i="8"/>
  <c r="AH13" i="8"/>
  <c r="AJ13" i="8" s="1"/>
  <c r="AI12" i="8"/>
  <c r="AH12" i="8"/>
  <c r="AJ12" i="8" s="1"/>
  <c r="AI11" i="8"/>
  <c r="AH11" i="8"/>
  <c r="AJ11" i="8" s="1"/>
  <c r="AI10" i="8"/>
  <c r="AH10" i="8"/>
  <c r="AJ10" i="8" s="1"/>
  <c r="AI9" i="8"/>
  <c r="AH9" i="8"/>
  <c r="AJ9" i="8" s="1"/>
  <c r="R7" i="8" s="1"/>
  <c r="E6" i="8"/>
  <c r="K5" i="8"/>
  <c r="E4" i="8"/>
  <c r="K3" i="8"/>
  <c r="E3" i="8"/>
  <c r="AB89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F86" i="7"/>
  <c r="AE86" i="7" s="1"/>
  <c r="AE85" i="7"/>
  <c r="AF85" i="7" s="1"/>
  <c r="E85" i="7"/>
  <c r="D85" i="7"/>
  <c r="AE84" i="7"/>
  <c r="AF84" i="7" s="1"/>
  <c r="E84" i="7"/>
  <c r="D84" i="7"/>
  <c r="AE83" i="7"/>
  <c r="AF83" i="7" s="1"/>
  <c r="E83" i="7"/>
  <c r="D83" i="7"/>
  <c r="AE82" i="7"/>
  <c r="AF82" i="7" s="1"/>
  <c r="E82" i="7"/>
  <c r="D82" i="7"/>
  <c r="AE81" i="7"/>
  <c r="AF81" i="7" s="1"/>
  <c r="E81" i="7"/>
  <c r="D81" i="7"/>
  <c r="AE80" i="7"/>
  <c r="AF80" i="7" s="1"/>
  <c r="E80" i="7"/>
  <c r="D80" i="7"/>
  <c r="AE79" i="7"/>
  <c r="AF79" i="7" s="1"/>
  <c r="E79" i="7"/>
  <c r="D79" i="7"/>
  <c r="AE78" i="7"/>
  <c r="AF78" i="7" s="1"/>
  <c r="E78" i="7"/>
  <c r="D78" i="7"/>
  <c r="AE77" i="7"/>
  <c r="AF77" i="7" s="1"/>
  <c r="E77" i="7"/>
  <c r="D77" i="7"/>
  <c r="AE76" i="7"/>
  <c r="AF76" i="7" s="1"/>
  <c r="E76" i="7"/>
  <c r="D76" i="7"/>
  <c r="AE75" i="7"/>
  <c r="AF75" i="7" s="1"/>
  <c r="E75" i="7"/>
  <c r="D75" i="7"/>
  <c r="AE74" i="7"/>
  <c r="AF74" i="7" s="1"/>
  <c r="E74" i="7"/>
  <c r="D74" i="7"/>
  <c r="AE73" i="7"/>
  <c r="AF73" i="7" s="1"/>
  <c r="E73" i="7"/>
  <c r="D73" i="7"/>
  <c r="AE72" i="7"/>
  <c r="AF72" i="7" s="1"/>
  <c r="E72" i="7"/>
  <c r="D72" i="7"/>
  <c r="AE71" i="7"/>
  <c r="AF71" i="7" s="1"/>
  <c r="E71" i="7"/>
  <c r="D71" i="7"/>
  <c r="AE70" i="7"/>
  <c r="AF70" i="7" s="1"/>
  <c r="E70" i="7"/>
  <c r="D70" i="7"/>
  <c r="AE69" i="7"/>
  <c r="AF69" i="7" s="1"/>
  <c r="E69" i="7"/>
  <c r="D69" i="7"/>
  <c r="AE68" i="7"/>
  <c r="AF68" i="7" s="1"/>
  <c r="E68" i="7"/>
  <c r="D68" i="7"/>
  <c r="AE67" i="7"/>
  <c r="AF67" i="7" s="1"/>
  <c r="E67" i="7"/>
  <c r="D67" i="7"/>
  <c r="AE66" i="7"/>
  <c r="AF66" i="7" s="1"/>
  <c r="E66" i="7"/>
  <c r="D66" i="7"/>
  <c r="AE65" i="7"/>
  <c r="AF65" i="7" s="1"/>
  <c r="E65" i="7"/>
  <c r="D65" i="7"/>
  <c r="AE64" i="7"/>
  <c r="AF64" i="7" s="1"/>
  <c r="E64" i="7"/>
  <c r="D64" i="7"/>
  <c r="AE63" i="7"/>
  <c r="AF63" i="7" s="1"/>
  <c r="E63" i="7"/>
  <c r="D63" i="7"/>
  <c r="AE62" i="7"/>
  <c r="AF62" i="7" s="1"/>
  <c r="E62" i="7"/>
  <c r="D62" i="7"/>
  <c r="AE61" i="7"/>
  <c r="AF61" i="7" s="1"/>
  <c r="E61" i="7"/>
  <c r="D61" i="7"/>
  <c r="AE60" i="7"/>
  <c r="AF60" i="7" s="1"/>
  <c r="E60" i="7"/>
  <c r="D60" i="7"/>
  <c r="AE59" i="7"/>
  <c r="AF59" i="7" s="1"/>
  <c r="E59" i="7"/>
  <c r="D59" i="7"/>
  <c r="AE58" i="7"/>
  <c r="AF58" i="7" s="1"/>
  <c r="E58" i="7"/>
  <c r="D58" i="7"/>
  <c r="AE57" i="7"/>
  <c r="AF57" i="7" s="1"/>
  <c r="E57" i="7"/>
  <c r="D57" i="7"/>
  <c r="AE56" i="7"/>
  <c r="AF56" i="7" s="1"/>
  <c r="E56" i="7"/>
  <c r="D56" i="7"/>
  <c r="AE55" i="7"/>
  <c r="AF55" i="7" s="1"/>
  <c r="E55" i="7"/>
  <c r="D55" i="7"/>
  <c r="AE54" i="7"/>
  <c r="AF54" i="7" s="1"/>
  <c r="E54" i="7"/>
  <c r="D54" i="7"/>
  <c r="AE53" i="7"/>
  <c r="AF53" i="7" s="1"/>
  <c r="E53" i="7"/>
  <c r="D53" i="7"/>
  <c r="AE52" i="7"/>
  <c r="AF52" i="7" s="1"/>
  <c r="E52" i="7"/>
  <c r="D52" i="7"/>
  <c r="AE51" i="7"/>
  <c r="AF51" i="7" s="1"/>
  <c r="E51" i="7"/>
  <c r="D51" i="7"/>
  <c r="AE50" i="7"/>
  <c r="AF50" i="7" s="1"/>
  <c r="E50" i="7"/>
  <c r="D50" i="7"/>
  <c r="AE49" i="7"/>
  <c r="AF49" i="7" s="1"/>
  <c r="E49" i="7"/>
  <c r="D49" i="7"/>
  <c r="AE48" i="7"/>
  <c r="AF48" i="7" s="1"/>
  <c r="E48" i="7"/>
  <c r="D48" i="7"/>
  <c r="AE47" i="7"/>
  <c r="AF47" i="7" s="1"/>
  <c r="E47" i="7"/>
  <c r="D47" i="7"/>
  <c r="AE46" i="7"/>
  <c r="AF46" i="7" s="1"/>
  <c r="E46" i="7"/>
  <c r="D46" i="7"/>
  <c r="AE45" i="7"/>
  <c r="AF45" i="7" s="1"/>
  <c r="E45" i="7"/>
  <c r="D45" i="7"/>
  <c r="AE44" i="7"/>
  <c r="AF44" i="7" s="1"/>
  <c r="E44" i="7"/>
  <c r="D44" i="7"/>
  <c r="AE43" i="7"/>
  <c r="AF43" i="7" s="1"/>
  <c r="E43" i="7"/>
  <c r="D43" i="7"/>
  <c r="AE42" i="7"/>
  <c r="AF42" i="7" s="1"/>
  <c r="E42" i="7"/>
  <c r="D42" i="7"/>
  <c r="AE41" i="7"/>
  <c r="AF41" i="7" s="1"/>
  <c r="E41" i="7"/>
  <c r="D41" i="7"/>
  <c r="AE40" i="7"/>
  <c r="AF40" i="7" s="1"/>
  <c r="E40" i="7"/>
  <c r="D40" i="7"/>
  <c r="AE39" i="7"/>
  <c r="AF39" i="7" s="1"/>
  <c r="E39" i="7"/>
  <c r="D39" i="7"/>
  <c r="AE38" i="7"/>
  <c r="AF38" i="7" s="1"/>
  <c r="E38" i="7"/>
  <c r="D38" i="7"/>
  <c r="F34" i="7"/>
  <c r="AJ33" i="7"/>
  <c r="AI33" i="7"/>
  <c r="AH33" i="7"/>
  <c r="AI32" i="7"/>
  <c r="AJ32" i="7" s="1"/>
  <c r="AH32" i="7"/>
  <c r="AJ31" i="7"/>
  <c r="AI31" i="7"/>
  <c r="AH31" i="7"/>
  <c r="AI30" i="7"/>
  <c r="AJ30" i="7" s="1"/>
  <c r="AH30" i="7"/>
  <c r="AJ29" i="7"/>
  <c r="AI29" i="7"/>
  <c r="AH29" i="7"/>
  <c r="AI28" i="7"/>
  <c r="AJ28" i="7" s="1"/>
  <c r="AH28" i="7"/>
  <c r="AJ27" i="7"/>
  <c r="AI27" i="7"/>
  <c r="AH27" i="7"/>
  <c r="AI26" i="7"/>
  <c r="AJ26" i="7" s="1"/>
  <c r="AH26" i="7"/>
  <c r="AJ25" i="7"/>
  <c r="AI25" i="7"/>
  <c r="AH25" i="7"/>
  <c r="AI24" i="7"/>
  <c r="AJ24" i="7" s="1"/>
  <c r="AH24" i="7"/>
  <c r="AJ23" i="7"/>
  <c r="AI23" i="7"/>
  <c r="AH23" i="7"/>
  <c r="AI22" i="7"/>
  <c r="AJ22" i="7" s="1"/>
  <c r="AH22" i="7"/>
  <c r="AJ21" i="7"/>
  <c r="AI21" i="7"/>
  <c r="AH21" i="7"/>
  <c r="AI20" i="7"/>
  <c r="AJ20" i="7" s="1"/>
  <c r="AH20" i="7"/>
  <c r="AI19" i="7"/>
  <c r="AJ19" i="7" s="1"/>
  <c r="AH19" i="7"/>
  <c r="AI18" i="7"/>
  <c r="AJ18" i="7" s="1"/>
  <c r="AH18" i="7"/>
  <c r="AI17" i="7"/>
  <c r="AH17" i="7"/>
  <c r="AI16" i="7"/>
  <c r="AJ16" i="7" s="1"/>
  <c r="AH16" i="7"/>
  <c r="AC16" i="7"/>
  <c r="AI15" i="7"/>
  <c r="AH15" i="7"/>
  <c r="AJ15" i="7" s="1"/>
  <c r="AC15" i="7"/>
  <c r="O15" i="7"/>
  <c r="AI14" i="7"/>
  <c r="AJ14" i="7" s="1"/>
  <c r="AH14" i="7"/>
  <c r="AI13" i="7"/>
  <c r="AH13" i="7"/>
  <c r="AJ13" i="7" s="1"/>
  <c r="AI12" i="7"/>
  <c r="AJ12" i="7" s="1"/>
  <c r="AH12" i="7"/>
  <c r="AI11" i="7"/>
  <c r="AJ11" i="7" s="1"/>
  <c r="AH11" i="7"/>
  <c r="AI10" i="7"/>
  <c r="AJ10" i="7" s="1"/>
  <c r="AH10" i="7"/>
  <c r="AI9" i="7"/>
  <c r="AJ9" i="7" s="1"/>
  <c r="AH9" i="7"/>
  <c r="E6" i="7"/>
  <c r="K5" i="7"/>
  <c r="E4" i="7"/>
  <c r="K3" i="7"/>
  <c r="E3" i="7"/>
  <c r="AJ17" i="7" l="1"/>
  <c r="O13" i="12"/>
  <c r="O12" i="12"/>
  <c r="O11" i="12"/>
  <c r="O10" i="12"/>
  <c r="O16" i="12" s="1"/>
  <c r="AD5" i="12" s="1"/>
  <c r="O9" i="12"/>
  <c r="O13" i="11"/>
  <c r="O12" i="11"/>
  <c r="O11" i="11"/>
  <c r="O10" i="11"/>
  <c r="O9" i="11"/>
  <c r="O13" i="10"/>
  <c r="O12" i="10"/>
  <c r="O11" i="10"/>
  <c r="O10" i="10"/>
  <c r="O9" i="10"/>
  <c r="AI9" i="10"/>
  <c r="AJ9" i="10" s="1"/>
  <c r="R7" i="10" s="1"/>
  <c r="R7" i="9"/>
  <c r="O13" i="9"/>
  <c r="O12" i="9"/>
  <c r="O11" i="9"/>
  <c r="O10" i="9"/>
  <c r="O9" i="9"/>
  <c r="O13" i="8"/>
  <c r="O12" i="8"/>
  <c r="O11" i="8"/>
  <c r="O10" i="8"/>
  <c r="O9" i="8"/>
  <c r="O10" i="7"/>
  <c r="O13" i="7"/>
  <c r="O12" i="7"/>
  <c r="O11" i="7"/>
  <c r="O9" i="7"/>
  <c r="R7" i="7"/>
  <c r="AE71" i="6"/>
  <c r="AE70" i="6"/>
  <c r="D78" i="6"/>
  <c r="D79" i="6"/>
  <c r="D80" i="6"/>
  <c r="D81" i="6"/>
  <c r="D82" i="6"/>
  <c r="D83" i="6"/>
  <c r="D84" i="6"/>
  <c r="D85" i="6"/>
  <c r="E79" i="6"/>
  <c r="E80" i="6"/>
  <c r="E81" i="6"/>
  <c r="E82" i="6"/>
  <c r="E83" i="6"/>
  <c r="E84" i="6"/>
  <c r="E85" i="6"/>
  <c r="E78" i="6"/>
  <c r="AE78" i="6"/>
  <c r="AF78" i="6"/>
  <c r="AE79" i="6"/>
  <c r="AF79" i="6"/>
  <c r="AE80" i="6"/>
  <c r="AF80" i="6"/>
  <c r="AE81" i="6"/>
  <c r="AF81" i="6"/>
  <c r="AE82" i="6"/>
  <c r="AF82" i="6"/>
  <c r="AE83" i="6"/>
  <c r="AF83" i="6"/>
  <c r="AE84" i="6"/>
  <c r="AF84" i="6"/>
  <c r="AE85" i="6"/>
  <c r="AF85" i="6"/>
  <c r="G86" i="6"/>
  <c r="F86" i="6"/>
  <c r="AI9" i="6" s="1"/>
  <c r="AJ9" i="6" s="1"/>
  <c r="D77" i="6"/>
  <c r="AF70" i="6"/>
  <c r="AF71" i="6"/>
  <c r="D70" i="6"/>
  <c r="E70" i="6"/>
  <c r="D71" i="6"/>
  <c r="E71" i="6"/>
  <c r="D72" i="6"/>
  <c r="E72" i="6"/>
  <c r="D73" i="6"/>
  <c r="E73" i="6"/>
  <c r="D74" i="6"/>
  <c r="E74" i="6"/>
  <c r="D75" i="6"/>
  <c r="E75" i="6"/>
  <c r="D76" i="6"/>
  <c r="E76" i="6"/>
  <c r="AE77" i="6"/>
  <c r="AF77" i="6"/>
  <c r="E77" i="6"/>
  <c r="AE76" i="6"/>
  <c r="AF76" i="6"/>
  <c r="AE75" i="6"/>
  <c r="AF75" i="6"/>
  <c r="E63" i="6"/>
  <c r="D59" i="6"/>
  <c r="AB89" i="6"/>
  <c r="AD86" i="6"/>
  <c r="AI33" i="6"/>
  <c r="AJ33" i="6"/>
  <c r="AC86" i="6"/>
  <c r="AI32" i="6"/>
  <c r="AJ32" i="6"/>
  <c r="AB86" i="6"/>
  <c r="AI31" i="6"/>
  <c r="AJ31" i="6"/>
  <c r="AA86" i="6"/>
  <c r="AI30" i="6"/>
  <c r="AJ30" i="6"/>
  <c r="Z86" i="6"/>
  <c r="AI29" i="6"/>
  <c r="AJ29" i="6"/>
  <c r="Y86" i="6"/>
  <c r="AI28" i="6"/>
  <c r="AJ28" i="6"/>
  <c r="X86" i="6"/>
  <c r="AI27" i="6"/>
  <c r="AJ27" i="6"/>
  <c r="W86" i="6"/>
  <c r="AI26" i="6"/>
  <c r="AJ26" i="6"/>
  <c r="V86" i="6"/>
  <c r="U86" i="6"/>
  <c r="AI24" i="6"/>
  <c r="AJ24" i="6"/>
  <c r="T86" i="6"/>
  <c r="AI23" i="6"/>
  <c r="AJ23" i="6"/>
  <c r="S86" i="6"/>
  <c r="AI22" i="6"/>
  <c r="AJ22" i="6"/>
  <c r="R86" i="6"/>
  <c r="AI21" i="6" s="1"/>
  <c r="AJ21" i="6" s="1"/>
  <c r="Q86" i="6"/>
  <c r="AI20" i="6" s="1"/>
  <c r="AJ20" i="6" s="1"/>
  <c r="P86" i="6"/>
  <c r="AI19" i="6" s="1"/>
  <c r="AJ19" i="6" s="1"/>
  <c r="O86" i="6"/>
  <c r="AI18" i="6" s="1"/>
  <c r="AJ18" i="6" s="1"/>
  <c r="N86" i="6"/>
  <c r="AI17" i="6" s="1"/>
  <c r="AJ17" i="6" s="1"/>
  <c r="M86" i="6"/>
  <c r="AI16" i="6" s="1"/>
  <c r="AJ16" i="6" s="1"/>
  <c r="L86" i="6"/>
  <c r="AI15" i="6" s="1"/>
  <c r="AJ15" i="6" s="1"/>
  <c r="K86" i="6"/>
  <c r="AI14" i="6" s="1"/>
  <c r="AJ14" i="6" s="1"/>
  <c r="J86" i="6"/>
  <c r="AI13" i="6" s="1"/>
  <c r="AJ13" i="6" s="1"/>
  <c r="I86" i="6"/>
  <c r="AI12" i="6" s="1"/>
  <c r="AJ12" i="6" s="1"/>
  <c r="H86" i="6"/>
  <c r="AI11" i="6" s="1"/>
  <c r="AJ11" i="6" s="1"/>
  <c r="AE74" i="6"/>
  <c r="AF74" i="6"/>
  <c r="AE73" i="6"/>
  <c r="AF73" i="6"/>
  <c r="AE72" i="6"/>
  <c r="AF72" i="6"/>
  <c r="AE69" i="6"/>
  <c r="AF69" i="6"/>
  <c r="E69" i="6"/>
  <c r="D69" i="6"/>
  <c r="AE68" i="6"/>
  <c r="AF68" i="6"/>
  <c r="E68" i="6"/>
  <c r="D68" i="6"/>
  <c r="AE67" i="6"/>
  <c r="AF67" i="6"/>
  <c r="E67" i="6"/>
  <c r="D67" i="6"/>
  <c r="AE66" i="6"/>
  <c r="AF66" i="6"/>
  <c r="E66" i="6"/>
  <c r="D66" i="6"/>
  <c r="AE65" i="6"/>
  <c r="AF65" i="6"/>
  <c r="E65" i="6"/>
  <c r="D65" i="6"/>
  <c r="AE64" i="6"/>
  <c r="AF64" i="6"/>
  <c r="E64" i="6"/>
  <c r="D64" i="6"/>
  <c r="AE63" i="6"/>
  <c r="AF63" i="6"/>
  <c r="D63" i="6"/>
  <c r="AE62" i="6"/>
  <c r="AF62" i="6"/>
  <c r="E62" i="6"/>
  <c r="D62" i="6"/>
  <c r="AE61" i="6"/>
  <c r="AF61" i="6"/>
  <c r="E61" i="6"/>
  <c r="D61" i="6"/>
  <c r="AE60" i="6"/>
  <c r="AF60" i="6"/>
  <c r="E60" i="6"/>
  <c r="D60" i="6"/>
  <c r="AE59" i="6"/>
  <c r="AF59" i="6"/>
  <c r="E59" i="6"/>
  <c r="AE58" i="6"/>
  <c r="AF58" i="6"/>
  <c r="E58" i="6"/>
  <c r="D58" i="6"/>
  <c r="AE57" i="6"/>
  <c r="AF57" i="6" s="1"/>
  <c r="E57" i="6"/>
  <c r="D57" i="6"/>
  <c r="AE56" i="6"/>
  <c r="AF56" i="6" s="1"/>
  <c r="E56" i="6"/>
  <c r="D56" i="6"/>
  <c r="AE55" i="6"/>
  <c r="AF55" i="6" s="1"/>
  <c r="E55" i="6"/>
  <c r="D55" i="6"/>
  <c r="AE54" i="6"/>
  <c r="AF54" i="6" s="1"/>
  <c r="E54" i="6"/>
  <c r="D54" i="6"/>
  <c r="AE53" i="6"/>
  <c r="AF53" i="6" s="1"/>
  <c r="E53" i="6"/>
  <c r="D53" i="6"/>
  <c r="AE52" i="6"/>
  <c r="AF52" i="6" s="1"/>
  <c r="E52" i="6"/>
  <c r="D52" i="6"/>
  <c r="AE51" i="6"/>
  <c r="AF51" i="6" s="1"/>
  <c r="E51" i="6"/>
  <c r="D51" i="6"/>
  <c r="AE50" i="6"/>
  <c r="AF50" i="6" s="1"/>
  <c r="E50" i="6"/>
  <c r="D50" i="6"/>
  <c r="AE49" i="6"/>
  <c r="AF49" i="6" s="1"/>
  <c r="E49" i="6"/>
  <c r="D49" i="6"/>
  <c r="AE48" i="6"/>
  <c r="AF48" i="6" s="1"/>
  <c r="E48" i="6"/>
  <c r="D48" i="6"/>
  <c r="AE47" i="6"/>
  <c r="AF47" i="6" s="1"/>
  <c r="E47" i="6"/>
  <c r="D47" i="6"/>
  <c r="AE46" i="6"/>
  <c r="AF46" i="6" s="1"/>
  <c r="E46" i="6"/>
  <c r="D46" i="6"/>
  <c r="AE45" i="6"/>
  <c r="AF45" i="6" s="1"/>
  <c r="E45" i="6"/>
  <c r="D45" i="6"/>
  <c r="AE44" i="6"/>
  <c r="AF44" i="6" s="1"/>
  <c r="E44" i="6"/>
  <c r="D44" i="6"/>
  <c r="AE43" i="6"/>
  <c r="AF43" i="6" s="1"/>
  <c r="E43" i="6"/>
  <c r="D43" i="6"/>
  <c r="AE42" i="6"/>
  <c r="AF42" i="6" s="1"/>
  <c r="E42" i="6"/>
  <c r="D42" i="6"/>
  <c r="AE41" i="6"/>
  <c r="AF41" i="6" s="1"/>
  <c r="E41" i="6"/>
  <c r="D41" i="6"/>
  <c r="AE40" i="6"/>
  <c r="AF40" i="6" s="1"/>
  <c r="E40" i="6"/>
  <c r="D40" i="6"/>
  <c r="AE39" i="6"/>
  <c r="AF39" i="6" s="1"/>
  <c r="E39" i="6"/>
  <c r="D39" i="6"/>
  <c r="AE38" i="6"/>
  <c r="AF38" i="6" s="1"/>
  <c r="E38" i="6"/>
  <c r="D38" i="6"/>
  <c r="F34" i="6"/>
  <c r="AH33" i="6"/>
  <c r="AH32" i="6"/>
  <c r="AH31" i="6"/>
  <c r="AH30" i="6"/>
  <c r="AH29" i="6"/>
  <c r="AH28" i="6"/>
  <c r="AH27" i="6"/>
  <c r="AH26" i="6"/>
  <c r="AI25" i="6"/>
  <c r="AJ25" i="6"/>
  <c r="AH25" i="6"/>
  <c r="AH24" i="6"/>
  <c r="AH23" i="6"/>
  <c r="AH22" i="6"/>
  <c r="AH21" i="6"/>
  <c r="AH20" i="6"/>
  <c r="AH19" i="6"/>
  <c r="AH18" i="6"/>
  <c r="AH17" i="6"/>
  <c r="AH16" i="6"/>
  <c r="AC16" i="6"/>
  <c r="AH15" i="6"/>
  <c r="AC15" i="6"/>
  <c r="AH14" i="6"/>
  <c r="AH13" i="6"/>
  <c r="AH12" i="6"/>
  <c r="AH11" i="6"/>
  <c r="AH10" i="6"/>
  <c r="AH9" i="6"/>
  <c r="E6" i="6"/>
  <c r="K5" i="6"/>
  <c r="E4" i="6"/>
  <c r="K3" i="6"/>
  <c r="E3" i="6"/>
  <c r="B12" i="4"/>
  <c r="O16" i="11" l="1"/>
  <c r="AD5" i="11" s="1"/>
  <c r="O16" i="10"/>
  <c r="AD5" i="10" s="1"/>
  <c r="O16" i="9"/>
  <c r="AD5" i="9" s="1"/>
  <c r="O16" i="8"/>
  <c r="AD5" i="8" s="1"/>
  <c r="O16" i="7"/>
  <c r="AD5" i="7" s="1"/>
  <c r="AE86" i="6"/>
  <c r="AI10" i="6"/>
  <c r="AJ10" i="6" s="1"/>
  <c r="R7" i="6" s="1"/>
  <c r="O9" i="6"/>
  <c r="O12" i="6"/>
  <c r="O11" i="6"/>
  <c r="O10" i="6"/>
  <c r="O13" i="6"/>
  <c r="O15" i="6"/>
  <c r="O16" i="6" l="1"/>
  <c r="AD5" i="6" s="1"/>
</calcChain>
</file>

<file path=xl/sharedStrings.xml><?xml version="1.0" encoding="utf-8"?>
<sst xmlns="http://schemas.openxmlformats.org/spreadsheetml/2006/main" count="367" uniqueCount="88">
  <si>
    <t>ÖĞRENCİNİN</t>
  </si>
  <si>
    <t>SORULAR</t>
  </si>
  <si>
    <t>SONUÇ</t>
  </si>
  <si>
    <t>SIRA
NO</t>
  </si>
  <si>
    <t>OKUL
 NO</t>
  </si>
  <si>
    <t>ADI VE SOYADI</t>
  </si>
  <si>
    <t>PUAN</t>
  </si>
  <si>
    <t>SORULARA GÖRE BAŞARI (%)</t>
  </si>
  <si>
    <t>TOPLAM</t>
  </si>
  <si>
    <t>SINAV ANALİZİ</t>
  </si>
  <si>
    <t>Alınan puanların ortalaması</t>
  </si>
  <si>
    <t>SINAVIN DEĞERLENDİRİLMESİ</t>
  </si>
  <si>
    <t xml:space="preserve">Okul </t>
  </si>
  <si>
    <t xml:space="preserve">Öğretim Yılı </t>
  </si>
  <si>
    <t xml:space="preserve">Dönem </t>
  </si>
  <si>
    <t xml:space="preserve">Sınıf </t>
  </si>
  <si>
    <t>Puan</t>
  </si>
  <si>
    <t>GRAFİK ANALİZ</t>
  </si>
  <si>
    <t>Yapılan sınavda sınıfın genel başarı yüzdesi</t>
  </si>
  <si>
    <t>olmuştur.</t>
  </si>
  <si>
    <t>SORU ANALİZİ VE SINAV BAŞARI DEĞERLENDİRMESİ</t>
  </si>
  <si>
    <t>Başarının düşük olduğu bu konular sınıfta ilan edildi. Sınav soruları  sınıfta çözüldü. Özellikle bu konular üzerinde ayrıntılı olarak açıklama yapıldı. Yapılan hatalar vurgulandı.</t>
  </si>
  <si>
    <t>Sınıf</t>
  </si>
  <si>
    <t>Ders</t>
  </si>
  <si>
    <t>Öğretmen</t>
  </si>
  <si>
    <t>Okul</t>
  </si>
  <si>
    <t>Öğretim Yılı</t>
  </si>
  <si>
    <t>Bilgileri Doldurunuz.</t>
  </si>
  <si>
    <t>Branşı</t>
  </si>
  <si>
    <t>Buraya dokunmayınız. Yazıcıda bu kısım çıkmaz.Formüller için gereklidir. Sakın Silmeyin…</t>
  </si>
  <si>
    <t>Sınav No</t>
  </si>
  <si>
    <r>
      <rPr>
        <b/>
        <sz val="10"/>
        <rFont val="Tahoma"/>
        <family val="2"/>
        <charset val="162"/>
      </rPr>
      <t>GEÇMEZ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</si>
  <si>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GEÇER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</si>
  <si>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ORTA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</si>
  <si>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İYİ</t>
    </r>
    <r>
      <rPr>
        <sz val="10"/>
        <rFont val="Tahoma"/>
        <family val="2"/>
        <charset val="162"/>
      </rPr>
      <t xml:space="preserve"> alan öğrenci sayısı</t>
    </r>
  </si>
  <si>
    <r>
      <rPr>
        <b/>
        <sz val="10"/>
        <rFont val="Tahoma"/>
        <family val="2"/>
        <charset val="162"/>
      </rPr>
      <t>PEKİYİ</t>
    </r>
    <r>
      <rPr>
        <sz val="10"/>
        <rFont val="Tahoma"/>
        <family val="2"/>
        <charset val="162"/>
      </rPr>
      <t xml:space="preserve"> alan öğrenci sayısı</t>
    </r>
  </si>
  <si>
    <t>Okul Müdürü</t>
  </si>
  <si>
    <t>Sınıfın Başarı Yüzdesi</t>
  </si>
  <si>
    <t>Aşağıda belirtilen konularda başarı oranı %50 nin altında kalmıştır.</t>
  </si>
  <si>
    <t>SIRA NO</t>
  </si>
  <si>
    <t>OKUL NO</t>
  </si>
  <si>
    <t>Adım 1 : Aşağıdaki tabloda Sarı renkli bölmeyi kendinize göre düzenleyin.</t>
  </si>
  <si>
    <t xml:space="preserve">Adım 3 : Aşağıdaki sınavlardan düzenlemek istediğiniz sınava gidin ve sarı renkli alanlara gerekli bilgileri giriniz. Diğer alanlara dokunmayınız. </t>
  </si>
  <si>
    <t xml:space="preserve"> : </t>
  </si>
  <si>
    <t>Adım 2 : Aşağıdaki tabloda öğrenci no ve isim soyisimleri giriniz.</t>
  </si>
  <si>
    <t>SORU ANALİZİ SINAV BAŞARI DEĞERLENDİRMESİ</t>
  </si>
  <si>
    <t>karekök</t>
  </si>
  <si>
    <t>cebir</t>
  </si>
  <si>
    <t>olasılık</t>
  </si>
  <si>
    <t>çarpanlar</t>
  </si>
  <si>
    <t>katlar</t>
  </si>
  <si>
    <t>eğim</t>
  </si>
  <si>
    <t>koni</t>
  </si>
  <si>
    <t>silindir</t>
  </si>
  <si>
    <t>küp</t>
  </si>
  <si>
    <t>Soruların ilgili olduğu kazanım</t>
  </si>
  <si>
    <t>üstlü sayılar</t>
  </si>
  <si>
    <t>Org. Eşref Bitlis Anadolu Lisesi</t>
  </si>
  <si>
    <t>2021-2022</t>
  </si>
  <si>
    <t>……….. Öğretmeni</t>
  </si>
  <si>
    <t>11-F</t>
  </si>
  <si>
    <t>VUSLAT TOMO</t>
  </si>
  <si>
    <t>İDAL KURT</t>
  </si>
  <si>
    <t>OĞUZHAN KELEŞ</t>
  </si>
  <si>
    <t>RÜMEYSA YILDIRIM</t>
  </si>
  <si>
    <t>KERİM ÇAKMAK</t>
  </si>
  <si>
    <t>SEVDA BOZKUŞ</t>
  </si>
  <si>
    <t>ABDULMUTTALİP ATAŞ</t>
  </si>
  <si>
    <t>GÜLLÜ DOĞAN</t>
  </si>
  <si>
    <t>TUĞÇE YİĞİT</t>
  </si>
  <si>
    <t>BERAT YÜCEL</t>
  </si>
  <si>
    <t>HALİL İBRAHİM CANPOLAT</t>
  </si>
  <si>
    <t>AYŞE NUR AKSÜT</t>
  </si>
  <si>
    <t>MEHMET ÖZCAN</t>
  </si>
  <si>
    <t>YAĞMUR KILIÇ</t>
  </si>
  <si>
    <t>BERFİN ESRA APO</t>
  </si>
  <si>
    <t>İKRA DOĞAN</t>
  </si>
  <si>
    <t>BATUHAN KARABAY</t>
  </si>
  <si>
    <t>MEHMET MUSTAFA YENİCE</t>
  </si>
  <si>
    <t>SAHRANUR KARAOĞLU</t>
  </si>
  <si>
    <t>SUDE NUR GÜNDÜZ</t>
  </si>
  <si>
    <t>RESUL DAĞDELEN</t>
  </si>
  <si>
    <t>İLAYDA GÜRHAN</t>
  </si>
  <si>
    <t>FATİH AYIK</t>
  </si>
  <si>
    <t>MEHMET EFE KOŞAR</t>
  </si>
  <si>
    <t>ASLI BAYRİ</t>
  </si>
  <si>
    <t>AHMET EMİN ÖZCAN</t>
  </si>
  <si>
    <t>KÜBRA KELEŞ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</si>
</sst>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%0"/>
    <numFmt numFmtId="165" formatCode="dd/mm/yyyy;@"/>
  </numFmts>
  <fonts count="21" x14ac:knownFonts="1">
    <font>
      <sz val="10"/>
      <name val="Arial Tur"/>
      <charset val="162"/>
    </font>
    <font>
      <b/>
      <sz val="10"/>
      <name val="Tahoma"/>
      <family val="2"/>
      <charset val="162"/>
    </font>
    <font>
      <b/>
      <sz val="8"/>
      <name val="Tahoma"/>
      <family val="2"/>
      <charset val="162"/>
    </font>
    <font>
      <sz val="10"/>
      <name val="Tahoma"/>
      <family val="2"/>
      <charset val="162"/>
    </font>
    <font>
      <sz val="11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0"/>
      <name val="Arial Tur"/>
      <charset val="162"/>
    </font>
    <font>
      <sz val="9"/>
      <name val="Tahoma"/>
      <family val="2"/>
      <charset val="162"/>
    </font>
    <font>
      <b/>
      <sz val="11"/>
      <name val="Tahoma"/>
      <family val="2"/>
      <charset val="162"/>
    </font>
    <font>
      <b/>
      <sz val="11"/>
      <name val="Times New Roman"/>
      <family val="1"/>
      <charset val="162"/>
    </font>
    <font>
      <u/>
      <sz val="10"/>
      <color theme="10"/>
      <name val="Arial Tur"/>
      <charset val="162"/>
    </font>
    <font>
      <sz val="10"/>
      <color rgb="FFFF0000"/>
      <name val="Arial Tur"/>
      <charset val="162"/>
    </font>
    <font>
      <b/>
      <sz val="12"/>
      <color rgb="FF002060"/>
      <name val="Arial Tur"/>
      <charset val="162"/>
    </font>
    <font>
      <sz val="14"/>
      <color rgb="FF0070C0"/>
      <name val="Arial Tur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C00000"/>
      <name val="Arial Tur"/>
      <charset val="162"/>
    </font>
    <font>
      <b/>
      <sz val="12"/>
      <name val="Arial Tur"/>
      <charset val="162"/>
    </font>
    <font>
      <b/>
      <sz val="10"/>
      <color theme="1"/>
      <name val="Arial Tur"/>
      <charset val="162"/>
    </font>
    <font>
      <b/>
      <u/>
      <sz val="10"/>
      <color theme="3"/>
      <name val="Arial Tur"/>
      <charset val="162"/>
    </font>
    <font>
      <b/>
      <sz val="9"/>
      <name val="Tahoma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1" fillId="0" borderId="0" xfId="0" applyFon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1" fillId="0" borderId="0" xfId="0" applyFont="1" applyFill="1" applyAlignment="1">
      <alignment horizontal="center"/>
    </xf>
    <xf numFmtId="0" fontId="0" fillId="0" borderId="0" xfId="0" applyProtection="1"/>
    <xf numFmtId="0" fontId="0" fillId="3" borderId="0" xfId="0" applyFill="1" applyAlignment="1">
      <alignment horizontal="left"/>
    </xf>
    <xf numFmtId="0" fontId="0" fillId="3" borderId="0" xfId="0" applyFill="1"/>
    <xf numFmtId="1" fontId="0" fillId="3" borderId="0" xfId="0" applyNumberFormat="1" applyFont="1" applyFill="1" applyAlignment="1">
      <alignment horizontal="left"/>
    </xf>
    <xf numFmtId="1" fontId="0" fillId="3" borderId="0" xfId="0" applyNumberFormat="1" applyFill="1"/>
    <xf numFmtId="0" fontId="0" fillId="3" borderId="0" xfId="0" applyFont="1" applyFill="1" applyAlignment="1">
      <alignment horizontal="left"/>
    </xf>
    <xf numFmtId="0" fontId="1" fillId="0" borderId="2" xfId="0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vertical="center"/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" fillId="0" borderId="7" xfId="0" applyFont="1" applyFill="1" applyBorder="1" applyAlignment="1" applyProtection="1">
      <alignment vertical="top"/>
    </xf>
    <xf numFmtId="0" fontId="1" fillId="0" borderId="8" xfId="0" applyFont="1" applyFill="1" applyBorder="1" applyAlignment="1" applyProtection="1">
      <alignment vertical="top"/>
    </xf>
    <xf numFmtId="0" fontId="1" fillId="0" borderId="9" xfId="0" applyFont="1" applyFill="1" applyBorder="1" applyAlignment="1" applyProtection="1">
      <alignment vertical="top"/>
    </xf>
    <xf numFmtId="0" fontId="1" fillId="0" borderId="10" xfId="0" applyFont="1" applyFill="1" applyBorder="1" applyAlignment="1" applyProtection="1">
      <alignment vertical="top"/>
    </xf>
    <xf numFmtId="0" fontId="1" fillId="0" borderId="5" xfId="0" applyFont="1" applyFill="1" applyBorder="1" applyAlignment="1" applyProtection="1">
      <alignment horizontal="center" vertical="center" shrinkToFit="1"/>
    </xf>
    <xf numFmtId="0" fontId="3" fillId="4" borderId="11" xfId="0" applyFont="1" applyFill="1" applyBorder="1" applyAlignment="1" applyProtection="1">
      <alignment horizontal="center" vertical="center" shrinkToFit="1"/>
      <protection locked="0"/>
    </xf>
    <xf numFmtId="0" fontId="1" fillId="0" borderId="12" xfId="0" applyFont="1" applyFill="1" applyBorder="1" applyAlignment="1" applyProtection="1">
      <alignment horizontal="center" vertical="center" shrinkToFit="1"/>
    </xf>
    <xf numFmtId="165" fontId="0" fillId="0" borderId="0" xfId="0" applyNumberFormat="1" applyFill="1" applyAlignment="1" applyProtection="1"/>
    <xf numFmtId="0" fontId="0" fillId="0" borderId="0" xfId="0" applyFill="1" applyAlignment="1"/>
    <xf numFmtId="0" fontId="0" fillId="0" borderId="0" xfId="0" applyFill="1" applyAlignment="1" applyProtection="1"/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 indent="1"/>
    </xf>
    <xf numFmtId="0" fontId="1" fillId="5" borderId="2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vertical="top" wrapText="1" readingOrder="1"/>
    </xf>
    <xf numFmtId="0" fontId="4" fillId="0" borderId="6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1" fontId="1" fillId="0" borderId="13" xfId="0" applyNumberFormat="1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 wrapText="1"/>
    </xf>
    <xf numFmtId="1" fontId="3" fillId="4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5" borderId="2" xfId="0" applyFont="1" applyFill="1" applyBorder="1" applyAlignment="1">
      <alignment horizontal="left" vertical="center"/>
    </xf>
    <xf numFmtId="0" fontId="0" fillId="5" borderId="2" xfId="0" applyFill="1" applyBorder="1" applyAlignment="1" applyProtection="1">
      <alignment horizontal="left" vertical="center"/>
    </xf>
    <xf numFmtId="0" fontId="17" fillId="0" borderId="0" xfId="0" applyFont="1" applyAlignment="1" applyProtection="1">
      <alignment vertical="center" wrapText="1"/>
    </xf>
    <xf numFmtId="0" fontId="20" fillId="2" borderId="2" xfId="0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horizontal="center" vertical="center" wrapText="1"/>
    </xf>
    <xf numFmtId="1" fontId="3" fillId="4" borderId="1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0" fillId="0" borderId="0" xfId="1" applyFill="1" applyBorder="1" applyAlignment="1" applyProtection="1">
      <alignment horizontal="center"/>
    </xf>
    <xf numFmtId="0" fontId="19" fillId="0" borderId="0" xfId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2" fillId="5" borderId="2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wrapText="1"/>
    </xf>
    <xf numFmtId="0" fontId="20" fillId="2" borderId="2" xfId="0" applyFont="1" applyFill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/>
    </xf>
    <xf numFmtId="0" fontId="6" fillId="0" borderId="30" xfId="0" applyFont="1" applyBorder="1" applyAlignment="1" applyProtection="1">
      <alignment horizontal="center"/>
    </xf>
    <xf numFmtId="0" fontId="0" fillId="0" borderId="0" xfId="0" applyFill="1" applyAlignment="1">
      <alignment horizontal="center"/>
    </xf>
    <xf numFmtId="0" fontId="3" fillId="4" borderId="2" xfId="0" applyFont="1" applyFill="1" applyBorder="1" applyAlignment="1" applyProtection="1">
      <alignment horizontal="left" vertical="center" indent="1" shrinkToFit="1"/>
      <protection locked="0"/>
    </xf>
    <xf numFmtId="0" fontId="1" fillId="0" borderId="24" xfId="0" applyFont="1" applyFill="1" applyBorder="1" applyAlignment="1" applyProtection="1">
      <alignment horizontal="center" vertical="center" shrinkToFit="1"/>
    </xf>
    <xf numFmtId="0" fontId="1" fillId="0" borderId="25" xfId="0" applyFont="1" applyFill="1" applyBorder="1" applyAlignment="1" applyProtection="1">
      <alignment horizontal="center" vertical="center" shrinkToFit="1"/>
    </xf>
    <xf numFmtId="0" fontId="1" fillId="0" borderId="26" xfId="0" applyFont="1" applyFill="1" applyBorder="1" applyAlignment="1" applyProtection="1">
      <alignment horizontal="center" vertical="center" shrinkToFi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18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 textRotation="90"/>
    </xf>
    <xf numFmtId="0" fontId="14" fillId="2" borderId="2" xfId="0" applyFont="1" applyFill="1" applyBorder="1" applyAlignment="1" applyProtection="1">
      <alignment horizontal="center" vertical="center" textRotation="90"/>
    </xf>
    <xf numFmtId="0" fontId="14" fillId="2" borderId="21" xfId="0" applyFont="1" applyFill="1" applyBorder="1" applyAlignment="1" applyProtection="1">
      <alignment horizontal="center" vertical="center" textRotation="90"/>
    </xf>
    <xf numFmtId="0" fontId="14" fillId="2" borderId="22" xfId="0" applyFont="1" applyFill="1" applyBorder="1" applyAlignment="1" applyProtection="1">
      <alignment horizontal="center" vertical="center" textRotation="9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165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top"/>
    </xf>
    <xf numFmtId="0" fontId="1" fillId="0" borderId="20" xfId="0" applyFont="1" applyFill="1" applyBorder="1" applyAlignment="1" applyProtection="1">
      <alignment horizontal="center" vertical="top"/>
    </xf>
    <xf numFmtId="0" fontId="1" fillId="0" borderId="21" xfId="0" applyFont="1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1"/>
    </xf>
    <xf numFmtId="2" fontId="1" fillId="0" borderId="2" xfId="0" applyNumberFormat="1" applyFont="1" applyFill="1" applyBorder="1" applyAlignment="1" applyProtection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7" fillId="0" borderId="14" xfId="0" applyFont="1" applyFill="1" applyBorder="1" applyAlignment="1" applyProtection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</xf>
    <xf numFmtId="164" fontId="1" fillId="0" borderId="15" xfId="0" applyNumberFormat="1" applyFont="1" applyFill="1" applyBorder="1" applyAlignment="1" applyProtection="1">
      <alignment horizontal="center" vertical="center"/>
    </xf>
    <xf numFmtId="164" fontId="1" fillId="0" borderId="12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shrinkToFit="1"/>
    </xf>
    <xf numFmtId="1" fontId="1" fillId="0" borderId="2" xfId="0" applyNumberFormat="1" applyFont="1" applyFill="1" applyBorder="1" applyAlignment="1" applyProtection="1">
      <alignment horizontal="center" vertical="center"/>
    </xf>
    <xf numFmtId="1" fontId="1" fillId="0" borderId="11" xfId="0" applyNumberFormat="1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0" xfId="0" applyFont="1" applyFill="1" applyBorder="1" applyAlignment="1" applyProtection="1">
      <alignment horizontal="left" vertical="top" wrapText="1" indent="1" shrinkToFit="1" readingOrder="1"/>
      <protection locked="0"/>
    </xf>
    <xf numFmtId="0" fontId="4" fillId="4" borderId="7" xfId="0" applyFont="1" applyFill="1" applyBorder="1" applyAlignment="1" applyProtection="1">
      <alignment horizontal="left" vertical="top" wrapText="1" indent="1" shrinkToFit="1" readingOrder="1"/>
      <protection locked="0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8" xfId="0" applyFont="1" applyFill="1" applyBorder="1" applyAlignment="1" applyProtection="1">
      <alignment horizontal="center" vertical="center"/>
    </xf>
    <xf numFmtId="0" fontId="1" fillId="0" borderId="2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top" wrapText="1" readingOrder="1"/>
    </xf>
    <xf numFmtId="0" fontId="4" fillId="0" borderId="20" xfId="0" applyFont="1" applyFill="1" applyBorder="1" applyAlignment="1" applyProtection="1">
      <alignment horizontal="center" vertical="top" wrapText="1" readingOrder="1"/>
    </xf>
    <xf numFmtId="0" fontId="16" fillId="3" borderId="0" xfId="0" applyFont="1" applyFill="1" applyAlignment="1">
      <alignment horizontal="center" vertical="center" wrapText="1"/>
    </xf>
    <xf numFmtId="0" fontId="14" fillId="0" borderId="8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left" vertical="center" shrinkToFit="1"/>
    </xf>
    <xf numFmtId="0" fontId="15" fillId="0" borderId="9" xfId="0" applyFont="1" applyFill="1" applyBorder="1" applyAlignment="1" applyProtection="1">
      <alignment horizontal="left" vertical="center" shrinkToFit="1"/>
    </xf>
    <xf numFmtId="0" fontId="14" fillId="0" borderId="9" xfId="0" applyFont="1" applyFill="1" applyBorder="1" applyAlignment="1" applyProtection="1">
      <alignment horizontal="right" vertical="center" shrinkToFit="1"/>
    </xf>
    <xf numFmtId="0" fontId="15" fillId="0" borderId="10" xfId="0" applyFont="1" applyFill="1" applyBorder="1" applyAlignment="1" applyProtection="1">
      <alignment horizontal="left" vertical="center" shrinkToFit="1"/>
    </xf>
    <xf numFmtId="0" fontId="4" fillId="0" borderId="6" xfId="0" applyFont="1" applyFill="1" applyBorder="1" applyAlignment="1" applyProtection="1">
      <alignment horizontal="left" vertical="top" wrapText="1" indent="1" readingOrder="1"/>
    </xf>
    <xf numFmtId="0" fontId="4" fillId="0" borderId="0" xfId="0" applyFont="1" applyFill="1" applyBorder="1" applyAlignment="1" applyProtection="1">
      <alignment horizontal="left" vertical="top" wrapText="1" indent="1" readingOrder="1"/>
    </xf>
    <xf numFmtId="0" fontId="4" fillId="0" borderId="7" xfId="0" applyFont="1" applyFill="1" applyBorder="1" applyAlignment="1" applyProtection="1">
      <alignment horizontal="left" vertical="top" wrapText="1" indent="1" readingOrder="1"/>
    </xf>
    <xf numFmtId="0" fontId="9" fillId="0" borderId="6" xfId="0" applyFont="1" applyFill="1" applyBorder="1" applyAlignment="1" applyProtection="1">
      <alignment horizontal="left" vertical="top" wrapText="1" shrinkToFit="1" readingOrder="1"/>
    </xf>
    <xf numFmtId="0" fontId="9" fillId="0" borderId="0" xfId="0" applyFont="1" applyFill="1" applyBorder="1" applyAlignment="1" applyProtection="1">
      <alignment horizontal="left" vertical="top" wrapText="1" shrinkToFit="1" readingOrder="1"/>
    </xf>
    <xf numFmtId="0" fontId="9" fillId="0" borderId="7" xfId="0" applyFont="1" applyFill="1" applyBorder="1" applyAlignment="1" applyProtection="1">
      <alignment horizontal="left" vertical="top" wrapText="1" shrinkToFit="1" readingOrder="1"/>
    </xf>
    <xf numFmtId="164" fontId="1" fillId="0" borderId="20" xfId="0" applyNumberFormat="1" applyFont="1" applyFill="1" applyBorder="1" applyAlignment="1" applyProtection="1">
      <alignment horizontal="center" vertical="top" shrinkToFit="1" readingOrder="1"/>
    </xf>
    <xf numFmtId="0" fontId="14" fillId="0" borderId="6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right" vertical="center" shrinkToFit="1"/>
    </xf>
    <xf numFmtId="0" fontId="15" fillId="0" borderId="7" xfId="0" applyFont="1" applyFill="1" applyBorder="1" applyAlignment="1" applyProtection="1">
      <alignment horizontal="left" vertical="center" shrinkToFit="1"/>
    </xf>
    <xf numFmtId="0" fontId="8" fillId="2" borderId="17" xfId="0" applyFont="1" applyFill="1" applyBorder="1" applyAlignment="1" applyProtection="1">
      <alignment horizontal="center" vertical="center" wrapText="1"/>
    </xf>
    <xf numFmtId="0" fontId="8" fillId="2" borderId="18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3" borderId="0" xfId="0" applyFill="1" applyAlignment="1">
      <alignment horizontal="center"/>
    </xf>
    <xf numFmtId="0" fontId="14" fillId="0" borderId="19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4" fillId="0" borderId="20" xfId="0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8" fillId="2" borderId="19" xfId="0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vertical="center"/>
    </xf>
    <xf numFmtId="0" fontId="10" fillId="3" borderId="0" xfId="1" applyFill="1" applyAlignment="1">
      <alignment horizontal="center"/>
    </xf>
  </cellXfs>
  <cellStyles count="2">
    <cellStyle name="Köprü" xfId="1" builtinId="8"/>
    <cellStyle name="Normal" xfId="0" builtinId="0"/>
  </cellStyles>
  <dxfs count="28"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17792"/>
        <c:axId val="44419712"/>
      </c:barChart>
      <c:catAx>
        <c:axId val="444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1971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17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3362560"/>
        <c:axId val="43405312"/>
      </c:barChart>
      <c:catAx>
        <c:axId val="43362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405312"/>
        <c:crosses val="autoZero"/>
        <c:auto val="1"/>
        <c:lblAlgn val="ctr"/>
        <c:lblOffset val="100"/>
        <c:noMultiLvlLbl val="0"/>
      </c:catAx>
      <c:valAx>
        <c:axId val="434053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33625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229760"/>
        <c:axId val="44231296"/>
      </c:barChart>
      <c:catAx>
        <c:axId val="442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31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231296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229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313984"/>
        <c:axId val="44336256"/>
      </c:barChart>
      <c:catAx>
        <c:axId val="443139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336256"/>
        <c:crosses val="autoZero"/>
        <c:auto val="1"/>
        <c:lblAlgn val="ctr"/>
        <c:lblOffset val="100"/>
        <c:noMultiLvlLbl val="0"/>
      </c:catAx>
      <c:valAx>
        <c:axId val="44336256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313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4460288"/>
        <c:axId val="44462080"/>
      </c:barChart>
      <c:catAx>
        <c:axId val="444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2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462080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60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479232"/>
        <c:axId val="44480768"/>
      </c:barChart>
      <c:catAx>
        <c:axId val="4447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480768"/>
        <c:crosses val="autoZero"/>
        <c:auto val="1"/>
        <c:lblAlgn val="ctr"/>
        <c:lblOffset val="100"/>
        <c:noMultiLvlLbl val="0"/>
      </c:catAx>
      <c:valAx>
        <c:axId val="444807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479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44667648"/>
        <c:axId val="44669568"/>
      </c:barChart>
      <c:catAx>
        <c:axId val="4466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4669568"/>
        <c:crosses val="autoZero"/>
        <c:auto val="1"/>
        <c:lblAlgn val="ctr"/>
        <c:lblOffset val="100"/>
        <c:noMultiLvlLbl val="0"/>
      </c:catAx>
      <c:valAx>
        <c:axId val="4466956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446676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5051904"/>
        <c:axId val="45053824"/>
      </c:barChart>
      <c:catAx>
        <c:axId val="4505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3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538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5051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82169856"/>
        <c:axId val="82171392"/>
      </c:barChart>
      <c:catAx>
        <c:axId val="82169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82171392"/>
        <c:crosses val="autoZero"/>
        <c:auto val="1"/>
        <c:lblAlgn val="ctr"/>
        <c:lblOffset val="100"/>
        <c:noMultiLvlLbl val="0"/>
      </c:catAx>
      <c:valAx>
        <c:axId val="8217139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821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438336"/>
        <c:axId val="31439872"/>
      </c:barChart>
      <c:catAx>
        <c:axId val="3143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439872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4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1834496"/>
        <c:axId val="31836032"/>
      </c:barChart>
      <c:catAx>
        <c:axId val="3183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836032"/>
        <c:crosses val="autoZero"/>
        <c:auto val="1"/>
        <c:lblAlgn val="ctr"/>
        <c:lblOffset val="100"/>
        <c:noMultiLvlLbl val="0"/>
      </c:catAx>
      <c:valAx>
        <c:axId val="31836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18344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31992832"/>
        <c:axId val="31994624"/>
      </c:barChart>
      <c:catAx>
        <c:axId val="3199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4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1994624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1992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6"/>
          <c:order val="0"/>
          <c:spPr>
            <a:solidFill>
              <a:schemeClr val="dk1">
                <a:tint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'Sınav 1'!$H$9:$H$13</c:f>
              <c:strCache>
                <c:ptCount val="5"/>
                <c:pt idx="0">
                  <c:v>GEÇMEZ alan öğrenci sayısı</c:v>
                </c:pt>
                <c:pt idx="1">
                  <c:v>GEÇER alan öğrenci sayısı</c:v>
                </c:pt>
                <c:pt idx="2">
                  <c:v>ORTA alan öğrenci sayısı</c:v>
                </c:pt>
                <c:pt idx="3">
                  <c:v>İYİ alan öğrenci sayısı</c:v>
                </c:pt>
                <c:pt idx="4">
                  <c:v>PEKİYİ alan öğrenci sayısı</c:v>
                </c:pt>
              </c:strCache>
            </c:strRef>
          </c:cat>
          <c:val>
            <c:numRef>
              <c:f>'Sınav 1'!$O$9:$O$13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D4-4E3D-8985-563B5AA9D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32011392"/>
        <c:axId val="32012928"/>
      </c:barChart>
      <c:catAx>
        <c:axId val="32011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800" b="1" i="1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32012928"/>
        <c:crosses val="autoZero"/>
        <c:auto val="1"/>
        <c:lblAlgn val="ctr"/>
        <c:lblOffset val="100"/>
        <c:noMultiLvlLbl val="0"/>
      </c:catAx>
      <c:valAx>
        <c:axId val="3201292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crossAx val="32011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sng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tr-TR"/>
              <a:t>Sorulara Göre Başarı Yüzdesi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'Sınav 1'!$F$86:$AD$86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A9-4E72-AF87-3F1BA229E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323392"/>
        <c:axId val="43324928"/>
      </c:barChart>
      <c:catAx>
        <c:axId val="433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324928"/>
        <c:scaling>
          <c:orientation val="minMax"/>
          <c:max val="1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tr-TR"/>
          </a:p>
        </c:txPr>
        <c:crossAx val="433233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tr-TR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8227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8228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18</xdr:row>
      <xdr:rowOff>9525</xdr:rowOff>
    </xdr:from>
    <xdr:to>
      <xdr:col>31</xdr:col>
      <xdr:colOff>476250</xdr:colOff>
      <xdr:row>27</xdr:row>
      <xdr:rowOff>104775</xdr:rowOff>
    </xdr:to>
    <xdr:graphicFrame macro="">
      <xdr:nvGraphicFramePr>
        <xdr:cNvPr id="2" name="Chart 44">
          <a:extLst>
            <a:ext uri="{FF2B5EF4-FFF2-40B4-BE49-F238E27FC236}">
              <a16:creationId xmlns="" xmlns:a16="http://schemas.microsoft.com/office/drawing/2014/main" id="{00000000-0008-0000-0300-000023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28</xdr:row>
      <xdr:rowOff>0</xdr:rowOff>
    </xdr:from>
    <xdr:to>
      <xdr:col>31</xdr:col>
      <xdr:colOff>476250</xdr:colOff>
      <xdr:row>33</xdr:row>
      <xdr:rowOff>133350</xdr:rowOff>
    </xdr:to>
    <xdr:graphicFrame macro="">
      <xdr:nvGraphicFramePr>
        <xdr:cNvPr id="3" name="Grafik 2">
          <a:extLst>
            <a:ext uri="{FF2B5EF4-FFF2-40B4-BE49-F238E27FC236}">
              <a16:creationId xmlns="" xmlns:a16="http://schemas.microsoft.com/office/drawing/2014/main" id="{00000000-0008-0000-0300-000024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6"/>
  <sheetViews>
    <sheetView tabSelected="1" topLeftCell="A17" zoomScale="70" zoomScaleNormal="70" zoomScaleSheetLayoutView="110" workbookViewId="0">
      <selection activeCell="H18" sqref="H18"/>
    </sheetView>
  </sheetViews>
  <sheetFormatPr defaultColWidth="9.140625" defaultRowHeight="17.25" customHeight="1" x14ac:dyDescent="0.2"/>
  <cols>
    <col min="1" max="1" width="9.140625" style="8"/>
    <col min="2" max="2" width="13.7109375" style="8" customWidth="1"/>
    <col min="3" max="3" width="9.7109375" style="8" customWidth="1"/>
    <col min="4" max="4" width="33.85546875" style="8" customWidth="1"/>
    <col min="5" max="34" width="10.7109375" style="8" customWidth="1"/>
    <col min="35" max="16384" width="9.140625" style="8"/>
  </cols>
  <sheetData>
    <row r="1" spans="1:8" ht="37.5" customHeight="1" x14ac:dyDescent="0.2">
      <c r="A1" s="62" t="s">
        <v>45</v>
      </c>
      <c r="B1" s="62"/>
      <c r="C1" s="62"/>
      <c r="D1" s="62"/>
      <c r="E1" s="62"/>
      <c r="F1" s="58"/>
    </row>
    <row r="2" spans="1:8" ht="21" customHeight="1" x14ac:dyDescent="0.2">
      <c r="A2" s="69" t="s">
        <v>41</v>
      </c>
      <c r="B2" s="69"/>
      <c r="C2" s="69"/>
      <c r="D2" s="69"/>
      <c r="E2" s="69"/>
      <c r="F2" s="58"/>
    </row>
    <row r="3" spans="1:8" ht="17.25" customHeight="1" x14ac:dyDescent="0.2">
      <c r="B3" s="68" t="s">
        <v>27</v>
      </c>
      <c r="C3" s="68"/>
      <c r="D3" s="68"/>
      <c r="F3" s="63"/>
      <c r="G3" s="63"/>
      <c r="H3" s="63"/>
    </row>
    <row r="4" spans="1:8" ht="17.25" customHeight="1" x14ac:dyDescent="0.2">
      <c r="B4" s="42" t="s">
        <v>25</v>
      </c>
      <c r="C4" s="56" t="s">
        <v>43</v>
      </c>
      <c r="D4" s="15" t="s">
        <v>57</v>
      </c>
      <c r="F4" s="64"/>
      <c r="G4" s="64"/>
      <c r="H4" s="64"/>
    </row>
    <row r="5" spans="1:8" ht="17.25" customHeight="1" x14ac:dyDescent="0.2">
      <c r="B5" s="43" t="s">
        <v>26</v>
      </c>
      <c r="C5" s="57" t="s">
        <v>43</v>
      </c>
      <c r="D5" s="15" t="s">
        <v>58</v>
      </c>
      <c r="F5" s="65"/>
      <c r="G5" s="66"/>
      <c r="H5" s="66"/>
    </row>
    <row r="6" spans="1:8" ht="17.25" customHeight="1" x14ac:dyDescent="0.2">
      <c r="B6" s="43" t="s">
        <v>22</v>
      </c>
      <c r="C6" s="57" t="s">
        <v>43</v>
      </c>
      <c r="D6" s="15" t="s">
        <v>60</v>
      </c>
      <c r="F6" s="67"/>
      <c r="G6" s="67"/>
      <c r="H6" s="67"/>
    </row>
    <row r="7" spans="1:8" ht="17.25" customHeight="1" x14ac:dyDescent="0.2">
      <c r="B7" s="43" t="s">
        <v>23</v>
      </c>
      <c r="C7" s="57" t="s">
        <v>43</v>
      </c>
      <c r="D7" s="15"/>
      <c r="F7" s="67"/>
      <c r="G7" s="67"/>
      <c r="H7" s="67"/>
    </row>
    <row r="8" spans="1:8" ht="17.25" customHeight="1" x14ac:dyDescent="0.2">
      <c r="B8" s="43" t="s">
        <v>24</v>
      </c>
      <c r="C8" s="57" t="s">
        <v>43</v>
      </c>
      <c r="D8" s="15"/>
      <c r="F8" s="64"/>
      <c r="G8" s="64"/>
      <c r="H8" s="64"/>
    </row>
    <row r="9" spans="1:8" ht="17.25" customHeight="1" x14ac:dyDescent="0.2">
      <c r="B9" s="43" t="s">
        <v>28</v>
      </c>
      <c r="C9" s="57" t="s">
        <v>43</v>
      </c>
      <c r="D9" s="15" t="s">
        <v>59</v>
      </c>
      <c r="F9" s="66"/>
      <c r="G9" s="66"/>
      <c r="H9" s="66"/>
    </row>
    <row r="10" spans="1:8" ht="17.25" customHeight="1" x14ac:dyDescent="0.2">
      <c r="B10" s="74"/>
      <c r="C10" s="74"/>
      <c r="D10" s="74"/>
    </row>
    <row r="11" spans="1:8" ht="17.25" customHeight="1" x14ac:dyDescent="0.2">
      <c r="A11" s="70" t="s">
        <v>44</v>
      </c>
      <c r="B11" s="70"/>
      <c r="C11" s="70"/>
      <c r="D11" s="70"/>
      <c r="E11" s="70"/>
    </row>
    <row r="12" spans="1:8" ht="17.25" customHeight="1" x14ac:dyDescent="0.25">
      <c r="B12" s="73" t="str">
        <f>D6&amp;"  SINIFI ÖĞRENCİ LİSTESİ"</f>
        <v>11-F  SINIFI ÖĞRENCİ LİSTESİ</v>
      </c>
      <c r="C12" s="73"/>
      <c r="D12" s="73"/>
    </row>
    <row r="13" spans="1:8" ht="17.25" customHeight="1" x14ac:dyDescent="0.2">
      <c r="B13" s="72" t="s">
        <v>0</v>
      </c>
      <c r="C13" s="72"/>
      <c r="D13" s="72"/>
    </row>
    <row r="14" spans="1:8" ht="17.25" customHeight="1" x14ac:dyDescent="0.2">
      <c r="B14" s="59" t="s">
        <v>39</v>
      </c>
      <c r="C14" s="59" t="s">
        <v>40</v>
      </c>
      <c r="D14" s="59" t="s">
        <v>5</v>
      </c>
    </row>
    <row r="15" spans="1:8" ht="17.25" customHeight="1" x14ac:dyDescent="0.2">
      <c r="B15" s="14">
        <v>1</v>
      </c>
      <c r="C15" s="17">
        <v>14</v>
      </c>
      <c r="D15" s="18" t="s">
        <v>61</v>
      </c>
    </row>
    <row r="16" spans="1:8" ht="17.25" customHeight="1" x14ac:dyDescent="0.2">
      <c r="B16" s="14">
        <v>2</v>
      </c>
      <c r="C16" s="17">
        <v>36</v>
      </c>
      <c r="D16" s="18" t="s">
        <v>62</v>
      </c>
    </row>
    <row r="17" spans="2:4" ht="17.25" customHeight="1" x14ac:dyDescent="0.2">
      <c r="B17" s="14">
        <v>3</v>
      </c>
      <c r="C17" s="17">
        <v>40</v>
      </c>
      <c r="D17" s="18" t="s">
        <v>63</v>
      </c>
    </row>
    <row r="18" spans="2:4" ht="17.25" customHeight="1" x14ac:dyDescent="0.2">
      <c r="B18" s="14">
        <v>4</v>
      </c>
      <c r="C18" s="17">
        <v>614</v>
      </c>
      <c r="D18" s="18" t="s">
        <v>64</v>
      </c>
    </row>
    <row r="19" spans="2:4" ht="17.25" customHeight="1" x14ac:dyDescent="0.2">
      <c r="B19" s="14">
        <v>5</v>
      </c>
      <c r="C19" s="17">
        <v>615</v>
      </c>
      <c r="D19" s="18" t="s">
        <v>65</v>
      </c>
    </row>
    <row r="20" spans="2:4" ht="17.25" customHeight="1" x14ac:dyDescent="0.2">
      <c r="B20" s="14">
        <v>6</v>
      </c>
      <c r="C20" s="17">
        <v>619</v>
      </c>
      <c r="D20" s="18" t="s">
        <v>66</v>
      </c>
    </row>
    <row r="21" spans="2:4" ht="17.25" customHeight="1" x14ac:dyDescent="0.2">
      <c r="B21" s="14">
        <v>7</v>
      </c>
      <c r="C21" s="17">
        <v>625</v>
      </c>
      <c r="D21" s="18" t="s">
        <v>67</v>
      </c>
    </row>
    <row r="22" spans="2:4" ht="17.25" customHeight="1" x14ac:dyDescent="0.2">
      <c r="B22" s="14">
        <v>8</v>
      </c>
      <c r="C22" s="17">
        <v>631</v>
      </c>
      <c r="D22" s="18" t="s">
        <v>68</v>
      </c>
    </row>
    <row r="23" spans="2:4" ht="17.25" customHeight="1" x14ac:dyDescent="0.2">
      <c r="B23" s="14">
        <v>9</v>
      </c>
      <c r="C23" s="17">
        <v>636</v>
      </c>
      <c r="D23" s="18" t="s">
        <v>69</v>
      </c>
    </row>
    <row r="24" spans="2:4" ht="17.25" customHeight="1" x14ac:dyDescent="0.2">
      <c r="B24" s="14">
        <v>10</v>
      </c>
      <c r="C24" s="17">
        <v>673</v>
      </c>
      <c r="D24" s="18" t="s">
        <v>70</v>
      </c>
    </row>
    <row r="25" spans="2:4" ht="17.25" customHeight="1" x14ac:dyDescent="0.2">
      <c r="B25" s="14">
        <v>11</v>
      </c>
      <c r="C25" s="17">
        <v>675</v>
      </c>
      <c r="D25" s="18" t="s">
        <v>71</v>
      </c>
    </row>
    <row r="26" spans="2:4" ht="17.25" customHeight="1" x14ac:dyDescent="0.2">
      <c r="B26" s="14">
        <v>12</v>
      </c>
      <c r="C26" s="17">
        <v>676</v>
      </c>
      <c r="D26" s="18" t="s">
        <v>72</v>
      </c>
    </row>
    <row r="27" spans="2:4" ht="17.25" customHeight="1" x14ac:dyDescent="0.2">
      <c r="B27" s="14">
        <v>13</v>
      </c>
      <c r="C27" s="17">
        <v>684</v>
      </c>
      <c r="D27" s="18" t="s">
        <v>73</v>
      </c>
    </row>
    <row r="28" spans="2:4" ht="17.25" customHeight="1" x14ac:dyDescent="0.2">
      <c r="B28" s="14">
        <v>14</v>
      </c>
      <c r="C28" s="17">
        <v>698</v>
      </c>
      <c r="D28" s="18" t="s">
        <v>74</v>
      </c>
    </row>
    <row r="29" spans="2:4" ht="17.25" customHeight="1" x14ac:dyDescent="0.2">
      <c r="B29" s="14">
        <v>15</v>
      </c>
      <c r="C29" s="17">
        <v>701</v>
      </c>
      <c r="D29" s="18" t="s">
        <v>75</v>
      </c>
    </row>
    <row r="30" spans="2:4" ht="17.25" customHeight="1" x14ac:dyDescent="0.2">
      <c r="B30" s="14">
        <v>16</v>
      </c>
      <c r="C30" s="17">
        <v>707</v>
      </c>
      <c r="D30" s="18" t="s">
        <v>76</v>
      </c>
    </row>
    <row r="31" spans="2:4" ht="17.25" customHeight="1" x14ac:dyDescent="0.2">
      <c r="B31" s="14">
        <v>17</v>
      </c>
      <c r="C31" s="17">
        <v>722</v>
      </c>
      <c r="D31" s="18" t="s">
        <v>77</v>
      </c>
    </row>
    <row r="32" spans="2:4" ht="17.25" customHeight="1" x14ac:dyDescent="0.2">
      <c r="B32" s="14">
        <v>18</v>
      </c>
      <c r="C32" s="17">
        <v>724</v>
      </c>
      <c r="D32" s="18" t="s">
        <v>78</v>
      </c>
    </row>
    <row r="33" spans="2:4" ht="17.25" customHeight="1" x14ac:dyDescent="0.2">
      <c r="B33" s="14">
        <v>19</v>
      </c>
      <c r="C33" s="17">
        <v>731</v>
      </c>
      <c r="D33" s="18" t="s">
        <v>79</v>
      </c>
    </row>
    <row r="34" spans="2:4" ht="17.25" customHeight="1" x14ac:dyDescent="0.2">
      <c r="B34" s="14">
        <v>20</v>
      </c>
      <c r="C34" s="17">
        <v>734</v>
      </c>
      <c r="D34" s="18" t="s">
        <v>80</v>
      </c>
    </row>
    <row r="35" spans="2:4" ht="17.25" customHeight="1" x14ac:dyDescent="0.2">
      <c r="B35" s="14">
        <v>21</v>
      </c>
      <c r="C35" s="17">
        <v>743</v>
      </c>
      <c r="D35" s="18" t="s">
        <v>81</v>
      </c>
    </row>
    <row r="36" spans="2:4" ht="17.25" customHeight="1" x14ac:dyDescent="0.2">
      <c r="B36" s="14">
        <v>22</v>
      </c>
      <c r="C36" s="17">
        <v>767</v>
      </c>
      <c r="D36" s="18" t="s">
        <v>82</v>
      </c>
    </row>
    <row r="37" spans="2:4" ht="17.25" customHeight="1" x14ac:dyDescent="0.2">
      <c r="B37" s="14">
        <v>23</v>
      </c>
      <c r="C37" s="17">
        <v>774</v>
      </c>
      <c r="D37" s="18" t="s">
        <v>83</v>
      </c>
    </row>
    <row r="38" spans="2:4" ht="17.25" customHeight="1" x14ac:dyDescent="0.2">
      <c r="B38" s="14">
        <v>24</v>
      </c>
      <c r="C38" s="17">
        <v>777</v>
      </c>
      <c r="D38" s="18" t="s">
        <v>84</v>
      </c>
    </row>
    <row r="39" spans="2:4" ht="17.25" customHeight="1" x14ac:dyDescent="0.2">
      <c r="B39" s="14">
        <v>25</v>
      </c>
      <c r="C39" s="17">
        <v>780</v>
      </c>
      <c r="D39" s="18" t="s">
        <v>85</v>
      </c>
    </row>
    <row r="40" spans="2:4" ht="17.25" customHeight="1" x14ac:dyDescent="0.2">
      <c r="B40" s="14">
        <v>26</v>
      </c>
      <c r="C40" s="17">
        <v>787</v>
      </c>
      <c r="D40" s="18" t="s">
        <v>86</v>
      </c>
    </row>
    <row r="41" spans="2:4" ht="17.25" customHeight="1" x14ac:dyDescent="0.2">
      <c r="B41" s="14">
        <v>27</v>
      </c>
      <c r="C41" s="17">
        <v>789</v>
      </c>
      <c r="D41" s="18" t="s">
        <v>87</v>
      </c>
    </row>
    <row r="42" spans="2:4" ht="17.25" customHeight="1" x14ac:dyDescent="0.2">
      <c r="B42" s="14">
        <v>28</v>
      </c>
      <c r="C42" s="17"/>
      <c r="D42" s="18"/>
    </row>
    <row r="43" spans="2:4" ht="17.25" customHeight="1" x14ac:dyDescent="0.2">
      <c r="B43" s="14">
        <v>29</v>
      </c>
      <c r="C43" s="17"/>
      <c r="D43" s="18"/>
    </row>
    <row r="44" spans="2:4" ht="17.25" customHeight="1" x14ac:dyDescent="0.2">
      <c r="B44" s="14">
        <v>30</v>
      </c>
      <c r="C44" s="17"/>
      <c r="D44" s="18"/>
    </row>
    <row r="45" spans="2:4" ht="17.25" customHeight="1" x14ac:dyDescent="0.2">
      <c r="B45" s="14">
        <v>31</v>
      </c>
      <c r="C45" s="17"/>
      <c r="D45" s="18"/>
    </row>
    <row r="46" spans="2:4" ht="17.25" customHeight="1" x14ac:dyDescent="0.2">
      <c r="B46" s="14">
        <v>32</v>
      </c>
      <c r="C46" s="17"/>
      <c r="D46" s="18"/>
    </row>
    <row r="47" spans="2:4" ht="17.25" customHeight="1" x14ac:dyDescent="0.2">
      <c r="B47" s="14">
        <v>33</v>
      </c>
      <c r="C47" s="17"/>
      <c r="D47" s="18"/>
    </row>
    <row r="48" spans="2:4" ht="17.25" customHeight="1" x14ac:dyDescent="0.2">
      <c r="B48" s="14">
        <v>34</v>
      </c>
      <c r="C48" s="17"/>
      <c r="D48" s="18"/>
    </row>
    <row r="49" spans="2:4" ht="17.25" customHeight="1" x14ac:dyDescent="0.2">
      <c r="B49" s="14">
        <v>35</v>
      </c>
      <c r="C49" s="17"/>
      <c r="D49" s="18"/>
    </row>
    <row r="50" spans="2:4" ht="17.25" customHeight="1" x14ac:dyDescent="0.2">
      <c r="B50" s="14">
        <v>36</v>
      </c>
      <c r="C50" s="17"/>
      <c r="D50" s="18"/>
    </row>
    <row r="51" spans="2:4" ht="17.25" customHeight="1" x14ac:dyDescent="0.2">
      <c r="B51" s="14">
        <v>37</v>
      </c>
      <c r="C51" s="17"/>
      <c r="D51" s="18"/>
    </row>
    <row r="52" spans="2:4" ht="17.25" customHeight="1" x14ac:dyDescent="0.2">
      <c r="B52" s="14">
        <v>38</v>
      </c>
      <c r="C52" s="17"/>
      <c r="D52" s="18"/>
    </row>
    <row r="53" spans="2:4" ht="17.25" customHeight="1" x14ac:dyDescent="0.2">
      <c r="B53" s="14">
        <v>39</v>
      </c>
      <c r="C53" s="17"/>
      <c r="D53" s="18"/>
    </row>
    <row r="54" spans="2:4" ht="17.25" customHeight="1" x14ac:dyDescent="0.2">
      <c r="B54" s="14">
        <v>40</v>
      </c>
      <c r="C54" s="17"/>
      <c r="D54" s="18"/>
    </row>
    <row r="55" spans="2:4" ht="17.25" customHeight="1" x14ac:dyDescent="0.2">
      <c r="B55" s="14">
        <v>41</v>
      </c>
      <c r="C55" s="17"/>
      <c r="D55" s="18"/>
    </row>
    <row r="56" spans="2:4" ht="17.25" customHeight="1" x14ac:dyDescent="0.2">
      <c r="B56" s="14">
        <v>42</v>
      </c>
      <c r="C56" s="17"/>
      <c r="D56" s="18"/>
    </row>
    <row r="57" spans="2:4" ht="17.25" customHeight="1" x14ac:dyDescent="0.2">
      <c r="B57" s="14">
        <v>43</v>
      </c>
      <c r="C57" s="17"/>
      <c r="D57" s="18"/>
    </row>
    <row r="58" spans="2:4" ht="17.25" customHeight="1" x14ac:dyDescent="0.2">
      <c r="B58" s="14">
        <v>44</v>
      </c>
      <c r="C58" s="17"/>
      <c r="D58" s="18"/>
    </row>
    <row r="59" spans="2:4" ht="17.25" customHeight="1" x14ac:dyDescent="0.2">
      <c r="B59" s="14">
        <v>45</v>
      </c>
      <c r="C59" s="17"/>
      <c r="D59" s="18"/>
    </row>
    <row r="60" spans="2:4" ht="17.25" customHeight="1" x14ac:dyDescent="0.2">
      <c r="B60" s="14">
        <v>46</v>
      </c>
      <c r="C60" s="17"/>
      <c r="D60" s="18"/>
    </row>
    <row r="61" spans="2:4" ht="17.25" customHeight="1" x14ac:dyDescent="0.2">
      <c r="B61" s="14">
        <v>47</v>
      </c>
      <c r="C61" s="17"/>
      <c r="D61" s="18"/>
    </row>
    <row r="62" spans="2:4" ht="17.25" customHeight="1" x14ac:dyDescent="0.2">
      <c r="B62" s="14">
        <v>48</v>
      </c>
      <c r="C62" s="17"/>
      <c r="D62" s="18"/>
    </row>
    <row r="63" spans="2:4" ht="17.25" customHeight="1" x14ac:dyDescent="0.2">
      <c r="B63" s="14">
        <v>49</v>
      </c>
      <c r="C63" s="17"/>
      <c r="D63" s="18"/>
    </row>
    <row r="64" spans="2:4" ht="17.25" customHeight="1" x14ac:dyDescent="0.2">
      <c r="B64" s="14">
        <v>50</v>
      </c>
      <c r="C64" s="17"/>
      <c r="D64" s="18"/>
    </row>
    <row r="66" spans="1:5" ht="37.5" customHeight="1" x14ac:dyDescent="0.2">
      <c r="A66" s="71" t="s">
        <v>42</v>
      </c>
      <c r="B66" s="71"/>
      <c r="C66" s="71"/>
      <c r="D66" s="71"/>
      <c r="E66" s="71"/>
    </row>
  </sheetData>
  <sheetProtection selectLockedCells="1"/>
  <mergeCells count="15">
    <mergeCell ref="A11:E11"/>
    <mergeCell ref="A66:E66"/>
    <mergeCell ref="F8:H8"/>
    <mergeCell ref="F9:H9"/>
    <mergeCell ref="F7:H7"/>
    <mergeCell ref="B13:D13"/>
    <mergeCell ref="B12:D12"/>
    <mergeCell ref="B10:D10"/>
    <mergeCell ref="A1:E1"/>
    <mergeCell ref="F3:H3"/>
    <mergeCell ref="F4:H4"/>
    <mergeCell ref="F5:H5"/>
    <mergeCell ref="F6:H6"/>
    <mergeCell ref="B3:D3"/>
    <mergeCell ref="A2:E2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J91"/>
  <sheetViews>
    <sheetView topLeftCell="A16" zoomScaleNormal="100" zoomScaleSheetLayoutView="70" workbookViewId="0">
      <selection activeCell="I40" sqref="I40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11-F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27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ref="AJ28:AJ33" si="2">IF(AI28&lt;50,"    * "&amp;AH28,"")</f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2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2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2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2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2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9.5" customHeight="1" x14ac:dyDescent="0.2">
      <c r="B38" s="1"/>
      <c r="C38" s="26">
        <v>1</v>
      </c>
      <c r="D38" s="41">
        <f>IF(Liste!C15=0," ",Liste!C15)</f>
        <v>14</v>
      </c>
      <c r="E38" s="41" t="str">
        <f>IF(Liste!D15=0," ",Liste!D15)</f>
        <v>VUSLAT TOMO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3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36</v>
      </c>
      <c r="E39" s="41" t="str">
        <f>IF(Liste!D16=0," ",Liste!D16)</f>
        <v>İDAL KURT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3"/>
        <v xml:space="preserve"> </v>
      </c>
      <c r="AF39" s="40" t="str">
        <f t="shared" ref="AF39:AF85" si="4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40</v>
      </c>
      <c r="E40" s="41" t="str">
        <f>IF(Liste!D17=0," ",Liste!D17)</f>
        <v>OĞUZHAN KELEŞ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3"/>
        <v xml:space="preserve"> </v>
      </c>
      <c r="AF40" s="40" t="str">
        <f t="shared" si="4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614</v>
      </c>
      <c r="E41" s="41" t="str">
        <f>IF(Liste!D18=0," ",Liste!D18)</f>
        <v>RÜMEYSA YILDIRIM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3"/>
        <v xml:space="preserve"> </v>
      </c>
      <c r="AF41" s="40" t="str">
        <f t="shared" si="4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615</v>
      </c>
      <c r="E42" s="41" t="str">
        <f>IF(Liste!D19=0," ",Liste!D19)</f>
        <v>KERİM ÇAKMAK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3"/>
        <v xml:space="preserve"> </v>
      </c>
      <c r="AF42" s="40" t="str">
        <f t="shared" si="4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619</v>
      </c>
      <c r="E43" s="41" t="str">
        <f>IF(Liste!D20=0," ",Liste!D20)</f>
        <v>SEVDA BOZKUŞ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3"/>
        <v xml:space="preserve"> </v>
      </c>
      <c r="AF43" s="40" t="str">
        <f t="shared" si="4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625</v>
      </c>
      <c r="E44" s="41" t="str">
        <f>IF(Liste!D21=0," ",Liste!D21)</f>
        <v>ABDULMUTTALİP ATAŞ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3"/>
        <v xml:space="preserve"> </v>
      </c>
      <c r="AF44" s="40" t="str">
        <f t="shared" si="4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631</v>
      </c>
      <c r="E45" s="41" t="str">
        <f>IF(Liste!D22=0," ",Liste!D22)</f>
        <v>GÜLLÜ DOĞAN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3"/>
        <v xml:space="preserve"> </v>
      </c>
      <c r="AF45" s="40" t="str">
        <f t="shared" si="4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636</v>
      </c>
      <c r="E46" s="41" t="str">
        <f>IF(Liste!D23=0," ",Liste!D23)</f>
        <v>TUĞÇE YİĞİT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3"/>
        <v xml:space="preserve"> </v>
      </c>
      <c r="AF46" s="40" t="str">
        <f t="shared" si="4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673</v>
      </c>
      <c r="E47" s="41" t="str">
        <f>IF(Liste!D24=0," ",Liste!D24)</f>
        <v>BERAT YÜCEL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3"/>
        <v xml:space="preserve"> </v>
      </c>
      <c r="AF47" s="40" t="str">
        <f t="shared" si="4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675</v>
      </c>
      <c r="E48" s="41" t="str">
        <f>IF(Liste!D25=0," ",Liste!D25)</f>
        <v>HALİL İBRAHİM CANPOLAT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3"/>
        <v xml:space="preserve"> </v>
      </c>
      <c r="AF48" s="40" t="str">
        <f t="shared" si="4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676</v>
      </c>
      <c r="E49" s="41" t="str">
        <f>IF(Liste!D26=0," ",Liste!D26)</f>
        <v>AYŞE NUR AKSÜT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3"/>
        <v xml:space="preserve"> </v>
      </c>
      <c r="AF49" s="40" t="str">
        <f t="shared" si="4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684</v>
      </c>
      <c r="E50" s="41" t="str">
        <f>IF(Liste!D27=0," ",Liste!D27)</f>
        <v>MEHMET ÖZCAN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3"/>
        <v xml:space="preserve"> </v>
      </c>
      <c r="AF50" s="40" t="str">
        <f t="shared" si="4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698</v>
      </c>
      <c r="E51" s="41" t="str">
        <f>IF(Liste!D28=0," ",Liste!D28)</f>
        <v>YAĞMUR KILIÇ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3"/>
        <v xml:space="preserve"> </v>
      </c>
      <c r="AF51" s="40" t="str">
        <f t="shared" si="4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701</v>
      </c>
      <c r="E52" s="41" t="str">
        <f>IF(Liste!D29=0," ",Liste!D29)</f>
        <v>BERFİN ESRA APO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3"/>
        <v xml:space="preserve"> </v>
      </c>
      <c r="AF52" s="40" t="str">
        <f t="shared" si="4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707</v>
      </c>
      <c r="E53" s="41" t="str">
        <f>IF(Liste!D30=0," ",Liste!D30)</f>
        <v>İKRA DOĞAN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3"/>
        <v xml:space="preserve"> </v>
      </c>
      <c r="AF53" s="40" t="str">
        <f t="shared" si="4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722</v>
      </c>
      <c r="E54" s="41" t="str">
        <f>IF(Liste!D31=0," ",Liste!D31)</f>
        <v>BATUHAN KARABAY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3"/>
        <v xml:space="preserve"> </v>
      </c>
      <c r="AF54" s="40" t="str">
        <f t="shared" si="4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724</v>
      </c>
      <c r="E55" s="41" t="str">
        <f>IF(Liste!D32=0," ",Liste!D32)</f>
        <v>MEHMET MUSTAFA YENİCE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3"/>
        <v xml:space="preserve"> </v>
      </c>
      <c r="AF55" s="40" t="str">
        <f t="shared" si="4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731</v>
      </c>
      <c r="E56" s="41" t="str">
        <f>IF(Liste!D33=0," ",Liste!D33)</f>
        <v>SAHRANUR KARAOĞLU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3"/>
        <v xml:space="preserve"> </v>
      </c>
      <c r="AF56" s="40" t="str">
        <f t="shared" si="4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734</v>
      </c>
      <c r="E57" s="41" t="str">
        <f>IF(Liste!D34=0," ",Liste!D34)</f>
        <v>SUDE NUR GÜNDÜZ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3"/>
        <v xml:space="preserve"> </v>
      </c>
      <c r="AF57" s="40" t="str">
        <f t="shared" si="4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743</v>
      </c>
      <c r="E58" s="41" t="str">
        <f>IF(Liste!D35=0," ",Liste!D35)</f>
        <v>RESUL DAĞDELEN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3"/>
        <v xml:space="preserve"> </v>
      </c>
      <c r="AF58" s="40" t="str">
        <f t="shared" si="4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767</v>
      </c>
      <c r="E59" s="41" t="str">
        <f>IF(Liste!D36=0," ",Liste!D36)</f>
        <v>İLAYDA GÜRHAN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3"/>
        <v xml:space="preserve"> </v>
      </c>
      <c r="AF59" s="40" t="str">
        <f t="shared" si="4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774</v>
      </c>
      <c r="E60" s="41" t="str">
        <f>IF(Liste!D37=0," ",Liste!D37)</f>
        <v>FATİH AYIK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3"/>
        <v xml:space="preserve"> </v>
      </c>
      <c r="AF60" s="40" t="str">
        <f t="shared" si="4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777</v>
      </c>
      <c r="E61" s="41" t="str">
        <f>IF(Liste!D38=0," ",Liste!D38)</f>
        <v>MEHMET EFE KOŞAR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3"/>
        <v xml:space="preserve"> </v>
      </c>
      <c r="AF61" s="40" t="str">
        <f t="shared" si="4"/>
        <v xml:space="preserve"> </v>
      </c>
      <c r="AH61" s="13"/>
    </row>
    <row r="62" spans="2:34" s="2" customFormat="1" ht="18" customHeight="1" x14ac:dyDescent="0.2">
      <c r="B62" s="1"/>
      <c r="C62" s="26">
        <v>25</v>
      </c>
      <c r="D62" s="41">
        <f>IF(Liste!C39=0," ",Liste!C39)</f>
        <v>780</v>
      </c>
      <c r="E62" s="41" t="str">
        <f>IF(Liste!D39=0," ",Liste!D39)</f>
        <v>ASLI BAYRİ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3"/>
        <v xml:space="preserve"> </v>
      </c>
      <c r="AF62" s="40" t="str">
        <f t="shared" si="4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787</v>
      </c>
      <c r="E63" s="41" t="str">
        <f>IF(Liste!D40=0," ",Liste!D40)</f>
        <v>AHMET EMİN ÖZCAN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3"/>
        <v xml:space="preserve"> </v>
      </c>
      <c r="AF63" s="40" t="str">
        <f t="shared" si="4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789</v>
      </c>
      <c r="E64" s="41" t="str">
        <f>IF(Liste!D41=0," ",Liste!D41)</f>
        <v>KÜBRA KELEŞ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3"/>
        <v xml:space="preserve"> </v>
      </c>
      <c r="AF64" s="40" t="str">
        <f t="shared" si="4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3"/>
        <v xml:space="preserve"> </v>
      </c>
      <c r="AF65" s="40" t="str">
        <f t="shared" si="4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3"/>
        <v xml:space="preserve"> </v>
      </c>
      <c r="AF66" s="40" t="str">
        <f t="shared" si="4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3"/>
        <v xml:space="preserve"> </v>
      </c>
      <c r="AF67" s="40" t="str">
        <f t="shared" si="4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3"/>
        <v xml:space="preserve"> </v>
      </c>
      <c r="AF68" s="40" t="str">
        <f t="shared" si="4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3"/>
        <v xml:space="preserve"> </v>
      </c>
      <c r="AF69" s="40" t="str">
        <f t="shared" si="4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3"/>
        <v xml:space="preserve"> </v>
      </c>
      <c r="AF70" s="40" t="str">
        <f t="shared" si="4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3"/>
        <v xml:space="preserve"> </v>
      </c>
      <c r="AF71" s="40" t="str">
        <f t="shared" si="4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3"/>
        <v xml:space="preserve"> </v>
      </c>
      <c r="AF72" s="40" t="str">
        <f t="shared" si="4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3"/>
        <v xml:space="preserve"> </v>
      </c>
      <c r="AF73" s="40" t="str">
        <f t="shared" si="4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3"/>
        <v xml:space="preserve"> </v>
      </c>
      <c r="AF74" s="40" t="str">
        <f t="shared" si="4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3"/>
        <v xml:space="preserve"> </v>
      </c>
      <c r="AF75" s="40" t="str">
        <f t="shared" si="4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3"/>
        <v xml:space="preserve"> </v>
      </c>
      <c r="AF76" s="40" t="str">
        <f t="shared" si="4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3"/>
        <v xml:space="preserve"> </v>
      </c>
      <c r="AF77" s="40" t="str">
        <f t="shared" si="4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3"/>
        <v xml:space="preserve"> </v>
      </c>
      <c r="AF78" s="40" t="str">
        <f t="shared" si="4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3"/>
        <v xml:space="preserve"> </v>
      </c>
      <c r="AF79" s="40" t="str">
        <f t="shared" si="4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3"/>
        <v xml:space="preserve"> </v>
      </c>
      <c r="AF80" s="40" t="str">
        <f t="shared" si="4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3"/>
        <v xml:space="preserve"> </v>
      </c>
      <c r="AF81" s="40" t="str">
        <f t="shared" si="4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3"/>
        <v xml:space="preserve"> </v>
      </c>
      <c r="AF82" s="40" t="str">
        <f t="shared" si="4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3"/>
        <v xml:space="preserve"> </v>
      </c>
      <c r="AF83" s="40" t="str">
        <f t="shared" si="4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3"/>
        <v xml:space="preserve"> </v>
      </c>
      <c r="AF84" s="40" t="str">
        <f t="shared" si="4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3"/>
        <v xml:space="preserve"> </v>
      </c>
      <c r="AF85" s="40" t="str">
        <f t="shared" si="4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3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sheetProtection selectLockedCells="1"/>
  <mergeCells count="80"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  <mergeCell ref="G5:J5"/>
    <mergeCell ref="K5:P5"/>
    <mergeCell ref="D9:E9"/>
    <mergeCell ref="C8:E8"/>
    <mergeCell ref="H8:P8"/>
    <mergeCell ref="R5:AC5"/>
    <mergeCell ref="AH5:AJ7"/>
    <mergeCell ref="C6:D6"/>
    <mergeCell ref="E6:F6"/>
    <mergeCell ref="G6:J6"/>
    <mergeCell ref="K6:P6"/>
    <mergeCell ref="R6:AF6"/>
    <mergeCell ref="R7:AF10"/>
    <mergeCell ref="AD5:AE5"/>
    <mergeCell ref="H9:N9"/>
    <mergeCell ref="O9:P9"/>
    <mergeCell ref="D10:E10"/>
    <mergeCell ref="H10:N10"/>
    <mergeCell ref="O10:P10"/>
    <mergeCell ref="C5:D5"/>
    <mergeCell ref="E5:F5"/>
    <mergeCell ref="D11:E11"/>
    <mergeCell ref="H11:N11"/>
    <mergeCell ref="O11:P11"/>
    <mergeCell ref="R11:AF14"/>
    <mergeCell ref="D12:E12"/>
    <mergeCell ref="D14:E14"/>
    <mergeCell ref="H14:P14"/>
    <mergeCell ref="H12:N12"/>
    <mergeCell ref="O12:P12"/>
    <mergeCell ref="D13:E13"/>
    <mergeCell ref="H13:N13"/>
    <mergeCell ref="O13:P13"/>
    <mergeCell ref="D18:E18"/>
    <mergeCell ref="H18:AF18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26:E26"/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</mergeCells>
  <conditionalFormatting sqref="AF38:AF85">
    <cfRule type="cellIs" dxfId="27" priority="1" operator="equal">
      <formula>"GEÇMEZ"</formula>
    </cfRule>
  </conditionalFormatting>
  <conditionalFormatting sqref="F86:O86">
    <cfRule type="cellIs" dxfId="26" priority="4" stopIfTrue="1" operator="lessThan">
      <formula>50</formula>
    </cfRule>
  </conditionalFormatting>
  <conditionalFormatting sqref="F86:AD86">
    <cfRule type="cellIs" dxfId="25" priority="2" stopIfTrue="1" operator="lessThan">
      <formula>50</formula>
    </cfRule>
    <cfRule type="cellIs" dxfId="24" priority="3" stopIfTrue="1" operator="lessThan">
      <formula>50</formula>
    </cfRule>
  </conditionalFormatting>
  <printOptions horizontalCentered="1" verticalCentered="1"/>
  <pageMargins left="0" right="0" top="0" bottom="0" header="0" footer="0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61" workbookViewId="0">
      <selection activeCell="F38" sqref="F38:P82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11-F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 t="e">
        <f>O16</f>
        <v>#DIV/0!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e">
        <f>CONCATENATE(AJ9,AJ10,AJ11,AJ12,AJ13,AJ14,AJ15,AJ16,AJ17,AJ18,AJ19,AJ20,AJ21,AJ23,AJ24,AJ25,AJ26,AJ27,AJ28,AJ29,AJ30,AJ31,AJ32,AJ33)</f>
        <v>#DIV/0!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0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 t="e">
        <f>F86</f>
        <v>#DIV/0!</v>
      </c>
      <c r="AJ9" s="10" t="e">
        <f>IF(AI9&lt;50,"    * "&amp;AH9,"")</f>
        <v>#DIV/0!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 t="e">
        <f>G86</f>
        <v>#DIV/0!</v>
      </c>
      <c r="AJ10" s="10" t="e">
        <f t="shared" ref="AJ10:AJ33" si="1">IF(AI10&lt;50,"    * "&amp;AH10,"")</f>
        <v>#DIV/0!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0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 t="e">
        <f>H86</f>
        <v>#DIV/0!</v>
      </c>
      <c r="AJ11" s="10" t="e">
        <f t="shared" si="1"/>
        <v>#DIV/0!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 t="e">
        <f>I86</f>
        <v>#DIV/0!</v>
      </c>
      <c r="AJ12" s="10" t="e">
        <f t="shared" si="1"/>
        <v>#DIV/0!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0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 t="e">
        <f>J86</f>
        <v>#DIV/0!</v>
      </c>
      <c r="AJ13" s="10" t="e">
        <f t="shared" si="1"/>
        <v>#DIV/0!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 t="e">
        <f>K86</f>
        <v>#DIV/0!</v>
      </c>
      <c r="AJ14" s="10" t="e">
        <f t="shared" si="1"/>
        <v>#DIV/0!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 t="str">
        <f>IF(COUNT(AE38:AE85)=0," ",SUM(AE38:AE85)/COUNT(AE38:AE85))</f>
        <v xml:space="preserve"> 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 t="e">
        <f>L86</f>
        <v>#DIV/0!</v>
      </c>
      <c r="AJ15" s="10" t="e">
        <f t="shared" si="1"/>
        <v>#DIV/0!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 t="e">
        <f>SUM(O10:O13)/SUM(O9:O14)</f>
        <v>#DIV/0!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 t="e">
        <f>M86</f>
        <v>#DIV/0!</v>
      </c>
      <c r="AJ16" s="10" t="e">
        <f t="shared" si="1"/>
        <v>#DIV/0!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 t="e">
        <f>N86</f>
        <v>#DIV/0!</v>
      </c>
      <c r="AJ17" s="10" t="e">
        <f t="shared" si="1"/>
        <v>#DIV/0!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 t="e">
        <f>O86</f>
        <v>#DIV/0!</v>
      </c>
      <c r="AJ18" s="10" t="e">
        <f t="shared" si="1"/>
        <v>#DIV/0!</v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14</v>
      </c>
      <c r="E38" s="41" t="str">
        <f>IF(Liste!D15=0," ",Liste!D15)</f>
        <v>VUSLAT TOMO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 t="str">
        <f t="shared" ref="AE38:AE86" si="2">IF(COUNTBLANK(F38:AD38)=COLUMNS(F38:AD38)," ",IF(SUM(F38:AD38)=0,0,SUM(F38:AD38)))</f>
        <v xml:space="preserve"> </v>
      </c>
      <c r="AF38" s="40" t="str">
        <f>IF(AE38=" "," ",IF(AE38&gt;=85,"PEKİYİ",IF(AE38&gt;=70,"İYİ",IF(AE38&gt;=55,"ORTA",IF(AE38&gt;=45,"GEÇER",IF(AE38&lt;45,"GEÇMEZ"))))))</f>
        <v xml:space="preserve"> 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36</v>
      </c>
      <c r="E39" s="41" t="str">
        <f>IF(Liste!D16=0," ",Liste!D16)</f>
        <v>İDAL KURT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 t="str">
        <f t="shared" si="2"/>
        <v xml:space="preserve"> </v>
      </c>
      <c r="AF39" s="40" t="str">
        <f t="shared" ref="AF39:AF85" si="3">IF(AE39=" "," ",IF(AE39&gt;=85,"PEKİYİ",IF(AE39&gt;=70,"İYİ",IF(AE39&gt;=55,"ORTA",IF(AE39&gt;=45,"GEÇER",IF(AE39&lt;45,"GEÇMEZ"))))))</f>
        <v xml:space="preserve"> 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40</v>
      </c>
      <c r="E40" s="41" t="str">
        <f>IF(Liste!D17=0," ",Liste!D17)</f>
        <v>OĞUZHAN KELEŞ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 t="str">
        <f t="shared" si="2"/>
        <v xml:space="preserve"> </v>
      </c>
      <c r="AF40" s="40" t="str">
        <f t="shared" si="3"/>
        <v xml:space="preserve"> 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614</v>
      </c>
      <c r="E41" s="41" t="str">
        <f>IF(Liste!D18=0," ",Liste!D18)</f>
        <v>RÜMEYSA YILDIRIM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 t="str">
        <f t="shared" si="2"/>
        <v xml:space="preserve"> </v>
      </c>
      <c r="AF41" s="40" t="str">
        <f t="shared" si="3"/>
        <v xml:space="preserve"> 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615</v>
      </c>
      <c r="E42" s="41" t="str">
        <f>IF(Liste!D19=0," ",Liste!D19)</f>
        <v>KERİM ÇAKMAK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 t="str">
        <f t="shared" si="2"/>
        <v xml:space="preserve"> </v>
      </c>
      <c r="AF42" s="40" t="str">
        <f t="shared" si="3"/>
        <v xml:space="preserve"> 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619</v>
      </c>
      <c r="E43" s="41" t="str">
        <f>IF(Liste!D20=0," ",Liste!D20)</f>
        <v>SEVDA BOZKUŞ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 t="str">
        <f t="shared" si="2"/>
        <v xml:space="preserve"> </v>
      </c>
      <c r="AF43" s="40" t="str">
        <f t="shared" si="3"/>
        <v xml:space="preserve"> 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625</v>
      </c>
      <c r="E44" s="41" t="str">
        <f>IF(Liste!D21=0," ",Liste!D21)</f>
        <v>ABDULMUTTALİP ATAŞ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 t="str">
        <f t="shared" si="2"/>
        <v xml:space="preserve"> </v>
      </c>
      <c r="AF44" s="40" t="str">
        <f t="shared" si="3"/>
        <v xml:space="preserve"> 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631</v>
      </c>
      <c r="E45" s="41" t="str">
        <f>IF(Liste!D22=0," ",Liste!D22)</f>
        <v>GÜLLÜ DOĞAN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 t="str">
        <f t="shared" si="2"/>
        <v xml:space="preserve"> </v>
      </c>
      <c r="AF45" s="40" t="str">
        <f t="shared" si="3"/>
        <v xml:space="preserve"> 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636</v>
      </c>
      <c r="E46" s="41" t="str">
        <f>IF(Liste!D23=0," ",Liste!D23)</f>
        <v>TUĞÇE YİĞİT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 t="str">
        <f t="shared" si="2"/>
        <v xml:space="preserve"> </v>
      </c>
      <c r="AF46" s="40" t="str">
        <f t="shared" si="3"/>
        <v xml:space="preserve"> 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673</v>
      </c>
      <c r="E47" s="41" t="str">
        <f>IF(Liste!D24=0," ",Liste!D24)</f>
        <v>BERAT YÜCEL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 t="str">
        <f t="shared" si="2"/>
        <v xml:space="preserve"> </v>
      </c>
      <c r="AF47" s="40" t="str">
        <f t="shared" si="3"/>
        <v xml:space="preserve"> 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675</v>
      </c>
      <c r="E48" s="41" t="str">
        <f>IF(Liste!D25=0," ",Liste!D25)</f>
        <v>HALİL İBRAHİM CANPOLAT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 t="str">
        <f t="shared" si="2"/>
        <v xml:space="preserve"> </v>
      </c>
      <c r="AF48" s="40" t="str">
        <f t="shared" si="3"/>
        <v xml:space="preserve"> 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676</v>
      </c>
      <c r="E49" s="41" t="str">
        <f>IF(Liste!D26=0," ",Liste!D26)</f>
        <v>AYŞE NUR AKSÜT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 t="str">
        <f t="shared" si="2"/>
        <v xml:space="preserve"> </v>
      </c>
      <c r="AF49" s="40" t="str">
        <f t="shared" si="3"/>
        <v xml:space="preserve"> 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684</v>
      </c>
      <c r="E50" s="41" t="str">
        <f>IF(Liste!D27=0," ",Liste!D27)</f>
        <v>MEHMET ÖZCAN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 t="str">
        <f t="shared" si="2"/>
        <v xml:space="preserve"> </v>
      </c>
      <c r="AF50" s="40" t="str">
        <f t="shared" si="3"/>
        <v xml:space="preserve"> 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698</v>
      </c>
      <c r="E51" s="41" t="str">
        <f>IF(Liste!D28=0," ",Liste!D28)</f>
        <v>YAĞMUR KILIÇ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 t="str">
        <f t="shared" si="2"/>
        <v xml:space="preserve"> </v>
      </c>
      <c r="AF51" s="40" t="str">
        <f t="shared" si="3"/>
        <v xml:space="preserve"> 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701</v>
      </c>
      <c r="E52" s="41" t="str">
        <f>IF(Liste!D29=0," ",Liste!D29)</f>
        <v>BERFİN ESRA APO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 t="str">
        <f t="shared" si="2"/>
        <v xml:space="preserve"> </v>
      </c>
      <c r="AF52" s="40" t="str">
        <f t="shared" si="3"/>
        <v xml:space="preserve"> 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707</v>
      </c>
      <c r="E53" s="41" t="str">
        <f>IF(Liste!D30=0," ",Liste!D30)</f>
        <v>İKRA DOĞAN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 t="str">
        <f t="shared" si="2"/>
        <v xml:space="preserve"> </v>
      </c>
      <c r="AF53" s="40" t="str">
        <f t="shared" si="3"/>
        <v xml:space="preserve"> 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722</v>
      </c>
      <c r="E54" s="41" t="str">
        <f>IF(Liste!D31=0," ",Liste!D31)</f>
        <v>BATUHAN KARABAY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 t="str">
        <f t="shared" si="2"/>
        <v xml:space="preserve"> </v>
      </c>
      <c r="AF54" s="40" t="str">
        <f t="shared" si="3"/>
        <v xml:space="preserve"> 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724</v>
      </c>
      <c r="E55" s="41" t="str">
        <f>IF(Liste!D32=0," ",Liste!D32)</f>
        <v>MEHMET MUSTAFA YENİCE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 t="str">
        <f t="shared" si="2"/>
        <v xml:space="preserve"> </v>
      </c>
      <c r="AF55" s="40" t="str">
        <f t="shared" si="3"/>
        <v xml:space="preserve"> 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731</v>
      </c>
      <c r="E56" s="41" t="str">
        <f>IF(Liste!D33=0," ",Liste!D33)</f>
        <v>SAHRANUR KARAOĞLU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 t="str">
        <f t="shared" si="2"/>
        <v xml:space="preserve"> </v>
      </c>
      <c r="AF56" s="40" t="str">
        <f t="shared" si="3"/>
        <v xml:space="preserve"> 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734</v>
      </c>
      <c r="E57" s="41" t="str">
        <f>IF(Liste!D34=0," ",Liste!D34)</f>
        <v>SUDE NUR GÜNDÜZ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 t="str">
        <f t="shared" si="2"/>
        <v xml:space="preserve"> </v>
      </c>
      <c r="AF57" s="40" t="str">
        <f t="shared" si="3"/>
        <v xml:space="preserve"> 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743</v>
      </c>
      <c r="E58" s="41" t="str">
        <f>IF(Liste!D35=0," ",Liste!D35)</f>
        <v>RESUL DAĞDELEN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767</v>
      </c>
      <c r="E59" s="41" t="str">
        <f>IF(Liste!D36=0," ",Liste!D36)</f>
        <v>İLAYDA GÜRHAN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774</v>
      </c>
      <c r="E60" s="41" t="str">
        <f>IF(Liste!D37=0," ",Liste!D37)</f>
        <v>FATİH AYIK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777</v>
      </c>
      <c r="E61" s="41" t="str">
        <f>IF(Liste!D38=0," ",Liste!D38)</f>
        <v>MEHMET EFE KOŞAR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780</v>
      </c>
      <c r="E62" s="41" t="str">
        <f>IF(Liste!D39=0," ",Liste!D39)</f>
        <v>ASLI BAYRİ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787</v>
      </c>
      <c r="E63" s="41" t="str">
        <f>IF(Liste!D40=0," ",Liste!D40)</f>
        <v>AHMET EMİN ÖZCAN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789</v>
      </c>
      <c r="E64" s="41" t="str">
        <f>IF(Liste!D41=0," ",Liste!D41)</f>
        <v>KÜBRA KELEŞ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 t="e">
        <f>IF(F9=0," ",((SUM(F38:F85)/COUNT(F38:F85))*100)/F9)</f>
        <v>#DIV/0!</v>
      </c>
      <c r="G86" s="49" t="e">
        <f>IF(F10=0," ",((SUM(G38:G85)/COUNT(G38:G85))*100)/F10)</f>
        <v>#DIV/0!</v>
      </c>
      <c r="H86" s="49" t="e">
        <f>IF(F11=0," ",((SUM(H38:H74)/COUNT(H38:H74))*100)/F11)</f>
        <v>#DIV/0!</v>
      </c>
      <c r="I86" s="49" t="e">
        <f>IF(F12=0," ",((SUM(I38:I74)/COUNT(I38:I74))*100)/F12)</f>
        <v>#DIV/0!</v>
      </c>
      <c r="J86" s="49" t="e">
        <f>IF(F13=0," ",((SUM(J38:J74)/COUNT(J38:J74))*100)/F13)</f>
        <v>#DIV/0!</v>
      </c>
      <c r="K86" s="49" t="e">
        <f>IF(F14=0," ",((SUM(K38:K74)/COUNT(K38:K74))*100)/F14)</f>
        <v>#DIV/0!</v>
      </c>
      <c r="L86" s="49" t="e">
        <f>IF(F15=0," ",((SUM(L38:L74)/COUNT(L38:L74))*100)/F15)</f>
        <v>#DIV/0!</v>
      </c>
      <c r="M86" s="49" t="e">
        <f>IF(F16=0," ",((SUM(M38:M74)/COUNT(M38:M74))*100)/F16)</f>
        <v>#DIV/0!</v>
      </c>
      <c r="N86" s="49" t="e">
        <f>IF(F17=0," ",((SUM(N38:N74)/COUNT(N38:N74))*100)/F17)</f>
        <v>#DIV/0!</v>
      </c>
      <c r="O86" s="49" t="e">
        <f>IF(F18=0," ",((SUM(O38:O74)/COUNT(O38:O74))*100)/F18)</f>
        <v>#DIV/0!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 t="e">
        <f t="shared" si="2"/>
        <v>#DIV/0!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23" priority="1" operator="equal">
      <formula>"GEÇMEZ"</formula>
    </cfRule>
  </conditionalFormatting>
  <conditionalFormatting sqref="F86:O86">
    <cfRule type="cellIs" dxfId="22" priority="4" stopIfTrue="1" operator="lessThan">
      <formula>50</formula>
    </cfRule>
  </conditionalFormatting>
  <conditionalFormatting sqref="F86:AD86">
    <cfRule type="cellIs" dxfId="21" priority="2" stopIfTrue="1" operator="lessThan">
      <formula>50</formula>
    </cfRule>
    <cfRule type="cellIs" dxfId="20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58" workbookViewId="0">
      <selection activeCell="G13" sqref="G13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11-F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14</v>
      </c>
      <c r="E38" s="41" t="str">
        <f>IF(Liste!D15=0," ",Liste!D15)</f>
        <v>VUSLAT TOMO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36</v>
      </c>
      <c r="E39" s="41" t="str">
        <f>IF(Liste!D16=0," ",Liste!D16)</f>
        <v>İDAL KURT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40</v>
      </c>
      <c r="E40" s="41" t="str">
        <f>IF(Liste!D17=0," ",Liste!D17)</f>
        <v>OĞUZHAN KELEŞ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614</v>
      </c>
      <c r="E41" s="41" t="str">
        <f>IF(Liste!D18=0," ",Liste!D18)</f>
        <v>RÜMEYSA YILDIRIM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615</v>
      </c>
      <c r="E42" s="41" t="str">
        <f>IF(Liste!D19=0," ",Liste!D19)</f>
        <v>KERİM ÇAKMAK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619</v>
      </c>
      <c r="E43" s="41" t="str">
        <f>IF(Liste!D20=0," ",Liste!D20)</f>
        <v>SEVDA BOZKUŞ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625</v>
      </c>
      <c r="E44" s="41" t="str">
        <f>IF(Liste!D21=0," ",Liste!D21)</f>
        <v>ABDULMUTTALİP ATAŞ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631</v>
      </c>
      <c r="E45" s="41" t="str">
        <f>IF(Liste!D22=0," ",Liste!D22)</f>
        <v>GÜLLÜ DOĞAN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636</v>
      </c>
      <c r="E46" s="41" t="str">
        <f>IF(Liste!D23=0," ",Liste!D23)</f>
        <v>TUĞÇE YİĞİT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673</v>
      </c>
      <c r="E47" s="41" t="str">
        <f>IF(Liste!D24=0," ",Liste!D24)</f>
        <v>BERAT YÜCEL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675</v>
      </c>
      <c r="E48" s="41" t="str">
        <f>IF(Liste!D25=0," ",Liste!D25)</f>
        <v>HALİL İBRAHİM CANPOLAT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676</v>
      </c>
      <c r="E49" s="41" t="str">
        <f>IF(Liste!D26=0," ",Liste!D26)</f>
        <v>AYŞE NUR AKSÜT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684</v>
      </c>
      <c r="E50" s="41" t="str">
        <f>IF(Liste!D27=0," ",Liste!D27)</f>
        <v>MEHMET ÖZCAN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698</v>
      </c>
      <c r="E51" s="41" t="str">
        <f>IF(Liste!D28=0," ",Liste!D28)</f>
        <v>YAĞMUR KILIÇ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701</v>
      </c>
      <c r="E52" s="41" t="str">
        <f>IF(Liste!D29=0," ",Liste!D29)</f>
        <v>BERFİN ESRA APO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707</v>
      </c>
      <c r="E53" s="41" t="str">
        <f>IF(Liste!D30=0," ",Liste!D30)</f>
        <v>İKRA DOĞAN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722</v>
      </c>
      <c r="E54" s="41" t="str">
        <f>IF(Liste!D31=0," ",Liste!D31)</f>
        <v>BATUHAN KARABAY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724</v>
      </c>
      <c r="E55" s="41" t="str">
        <f>IF(Liste!D32=0," ",Liste!D32)</f>
        <v>MEHMET MUSTAFA YENİCE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731</v>
      </c>
      <c r="E56" s="41" t="str">
        <f>IF(Liste!D33=0," ",Liste!D33)</f>
        <v>SAHRANUR KARAOĞLU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734</v>
      </c>
      <c r="E57" s="41" t="str">
        <f>IF(Liste!D34=0," ",Liste!D34)</f>
        <v>SUDE NUR GÜNDÜZ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743</v>
      </c>
      <c r="E58" s="41" t="str">
        <f>IF(Liste!D35=0," ",Liste!D35)</f>
        <v>RESUL DAĞDELEN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767</v>
      </c>
      <c r="E59" s="41" t="str">
        <f>IF(Liste!D36=0," ",Liste!D36)</f>
        <v>İLAYDA GÜRHAN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774</v>
      </c>
      <c r="E60" s="41" t="str">
        <f>IF(Liste!D37=0," ",Liste!D37)</f>
        <v>FATİH AYIK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777</v>
      </c>
      <c r="E61" s="41" t="str">
        <f>IF(Liste!D38=0," ",Liste!D38)</f>
        <v>MEHMET EFE KOŞAR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780</v>
      </c>
      <c r="E62" s="41" t="str">
        <f>IF(Liste!D39=0," ",Liste!D39)</f>
        <v>ASLI BAYRİ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787</v>
      </c>
      <c r="E63" s="41" t="str">
        <f>IF(Liste!D40=0," ",Liste!D40)</f>
        <v>AHMET EMİN ÖZCAN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789</v>
      </c>
      <c r="E64" s="41" t="str">
        <f>IF(Liste!D41=0," ",Liste!D41)</f>
        <v>KÜBRA KELEŞ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9" priority="1" operator="equal">
      <formula>"GEÇMEZ"</formula>
    </cfRule>
  </conditionalFormatting>
  <conditionalFormatting sqref="F86:O86">
    <cfRule type="cellIs" dxfId="18" priority="4" stopIfTrue="1" operator="lessThan">
      <formula>50</formula>
    </cfRule>
  </conditionalFormatting>
  <conditionalFormatting sqref="F86:AD86">
    <cfRule type="cellIs" dxfId="17" priority="2" stopIfTrue="1" operator="lessThan">
      <formula>50</formula>
    </cfRule>
    <cfRule type="cellIs" dxfId="16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topLeftCell="A25" workbookViewId="0">
      <selection activeCell="G34" sqref="G34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11-F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14</v>
      </c>
      <c r="E38" s="41" t="str">
        <f>IF(Liste!D15=0," ",Liste!D15)</f>
        <v>VUSLAT TOMO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36</v>
      </c>
      <c r="E39" s="41" t="str">
        <f>IF(Liste!D16=0," ",Liste!D16)</f>
        <v>İDAL KURT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40</v>
      </c>
      <c r="E40" s="41" t="str">
        <f>IF(Liste!D17=0," ",Liste!D17)</f>
        <v>OĞUZHAN KELEŞ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614</v>
      </c>
      <c r="E41" s="41" t="str">
        <f>IF(Liste!D18=0," ",Liste!D18)</f>
        <v>RÜMEYSA YILDIRIM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615</v>
      </c>
      <c r="E42" s="41" t="str">
        <f>IF(Liste!D19=0," ",Liste!D19)</f>
        <v>KERİM ÇAKMAK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619</v>
      </c>
      <c r="E43" s="41" t="str">
        <f>IF(Liste!D20=0," ",Liste!D20)</f>
        <v>SEVDA BOZKUŞ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625</v>
      </c>
      <c r="E44" s="41" t="str">
        <f>IF(Liste!D21=0," ",Liste!D21)</f>
        <v>ABDULMUTTALİP ATAŞ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631</v>
      </c>
      <c r="E45" s="41" t="str">
        <f>IF(Liste!D22=0," ",Liste!D22)</f>
        <v>GÜLLÜ DOĞAN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636</v>
      </c>
      <c r="E46" s="41" t="str">
        <f>IF(Liste!D23=0," ",Liste!D23)</f>
        <v>TUĞÇE YİĞİT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673</v>
      </c>
      <c r="E47" s="41" t="str">
        <f>IF(Liste!D24=0," ",Liste!D24)</f>
        <v>BERAT YÜCEL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675</v>
      </c>
      <c r="E48" s="41" t="str">
        <f>IF(Liste!D25=0," ",Liste!D25)</f>
        <v>HALİL İBRAHİM CANPOLAT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676</v>
      </c>
      <c r="E49" s="41" t="str">
        <f>IF(Liste!D26=0," ",Liste!D26)</f>
        <v>AYŞE NUR AKSÜT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684</v>
      </c>
      <c r="E50" s="41" t="str">
        <f>IF(Liste!D27=0," ",Liste!D27)</f>
        <v>MEHMET ÖZCAN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698</v>
      </c>
      <c r="E51" s="41" t="str">
        <f>IF(Liste!D28=0," ",Liste!D28)</f>
        <v>YAĞMUR KILIÇ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701</v>
      </c>
      <c r="E52" s="41" t="str">
        <f>IF(Liste!D29=0," ",Liste!D29)</f>
        <v>BERFİN ESRA APO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707</v>
      </c>
      <c r="E53" s="41" t="str">
        <f>IF(Liste!D30=0," ",Liste!D30)</f>
        <v>İKRA DOĞAN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722</v>
      </c>
      <c r="E54" s="41" t="str">
        <f>IF(Liste!D31=0," ",Liste!D31)</f>
        <v>BATUHAN KARABAY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724</v>
      </c>
      <c r="E55" s="41" t="str">
        <f>IF(Liste!D32=0," ",Liste!D32)</f>
        <v>MEHMET MUSTAFA YENİCE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731</v>
      </c>
      <c r="E56" s="41" t="str">
        <f>IF(Liste!D33=0," ",Liste!D33)</f>
        <v>SAHRANUR KARAOĞLU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734</v>
      </c>
      <c r="E57" s="41" t="str">
        <f>IF(Liste!D34=0," ",Liste!D34)</f>
        <v>SUDE NUR GÜNDÜZ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743</v>
      </c>
      <c r="E58" s="41" t="str">
        <f>IF(Liste!D35=0," ",Liste!D35)</f>
        <v>RESUL DAĞDELEN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767</v>
      </c>
      <c r="E59" s="41" t="str">
        <f>IF(Liste!D36=0," ",Liste!D36)</f>
        <v>İLAYDA GÜRHAN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774</v>
      </c>
      <c r="E60" s="41" t="str">
        <f>IF(Liste!D37=0," ",Liste!D37)</f>
        <v>FATİH AYIK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777</v>
      </c>
      <c r="E61" s="41" t="str">
        <f>IF(Liste!D38=0," ",Liste!D38)</f>
        <v>MEHMET EFE KOŞAR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780</v>
      </c>
      <c r="E62" s="41" t="str">
        <f>IF(Liste!D39=0," ",Liste!D39)</f>
        <v>ASLI BAYRİ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787</v>
      </c>
      <c r="E63" s="41" t="str">
        <f>IF(Liste!D40=0," ",Liste!D40)</f>
        <v>AHMET EMİN ÖZCAN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789</v>
      </c>
      <c r="E64" s="41" t="str">
        <f>IF(Liste!D41=0," ",Liste!D41)</f>
        <v>KÜBRA KELEŞ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5" priority="1" operator="equal">
      <formula>"GEÇMEZ"</formula>
    </cfRule>
  </conditionalFormatting>
  <conditionalFormatting sqref="F86:O86">
    <cfRule type="cellIs" dxfId="14" priority="4" stopIfTrue="1" operator="lessThan">
      <formula>50</formula>
    </cfRule>
  </conditionalFormatting>
  <conditionalFormatting sqref="F86:AD86">
    <cfRule type="cellIs" dxfId="13" priority="2" stopIfTrue="1" operator="lessThan">
      <formula>50</formula>
    </cfRule>
    <cfRule type="cellIs" dxfId="12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11-F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14</v>
      </c>
      <c r="E38" s="41" t="str">
        <f>IF(Liste!D15=0," ",Liste!D15)</f>
        <v>VUSLAT TOMO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36</v>
      </c>
      <c r="E39" s="41" t="str">
        <f>IF(Liste!D16=0," ",Liste!D16)</f>
        <v>İDAL KURT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40</v>
      </c>
      <c r="E40" s="41" t="str">
        <f>IF(Liste!D17=0," ",Liste!D17)</f>
        <v>OĞUZHAN KELEŞ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614</v>
      </c>
      <c r="E41" s="41" t="str">
        <f>IF(Liste!D18=0," ",Liste!D18)</f>
        <v>RÜMEYSA YILDIRIM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615</v>
      </c>
      <c r="E42" s="41" t="str">
        <f>IF(Liste!D19=0," ",Liste!D19)</f>
        <v>KERİM ÇAKMAK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619</v>
      </c>
      <c r="E43" s="41" t="str">
        <f>IF(Liste!D20=0," ",Liste!D20)</f>
        <v>SEVDA BOZKUŞ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625</v>
      </c>
      <c r="E44" s="41" t="str">
        <f>IF(Liste!D21=0," ",Liste!D21)</f>
        <v>ABDULMUTTALİP ATAŞ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631</v>
      </c>
      <c r="E45" s="41" t="str">
        <f>IF(Liste!D22=0," ",Liste!D22)</f>
        <v>GÜLLÜ DOĞAN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636</v>
      </c>
      <c r="E46" s="41" t="str">
        <f>IF(Liste!D23=0," ",Liste!D23)</f>
        <v>TUĞÇE YİĞİT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673</v>
      </c>
      <c r="E47" s="41" t="str">
        <f>IF(Liste!D24=0," ",Liste!D24)</f>
        <v>BERAT YÜCEL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675</v>
      </c>
      <c r="E48" s="41" t="str">
        <f>IF(Liste!D25=0," ",Liste!D25)</f>
        <v>HALİL İBRAHİM CANPOLAT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676</v>
      </c>
      <c r="E49" s="41" t="str">
        <f>IF(Liste!D26=0," ",Liste!D26)</f>
        <v>AYŞE NUR AKSÜT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684</v>
      </c>
      <c r="E50" s="41" t="str">
        <f>IF(Liste!D27=0," ",Liste!D27)</f>
        <v>MEHMET ÖZCAN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698</v>
      </c>
      <c r="E51" s="41" t="str">
        <f>IF(Liste!D28=0," ",Liste!D28)</f>
        <v>YAĞMUR KILIÇ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701</v>
      </c>
      <c r="E52" s="41" t="str">
        <f>IF(Liste!D29=0," ",Liste!D29)</f>
        <v>BERFİN ESRA APO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707</v>
      </c>
      <c r="E53" s="41" t="str">
        <f>IF(Liste!D30=0," ",Liste!D30)</f>
        <v>İKRA DOĞAN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722</v>
      </c>
      <c r="E54" s="41" t="str">
        <f>IF(Liste!D31=0," ",Liste!D31)</f>
        <v>BATUHAN KARABAY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724</v>
      </c>
      <c r="E55" s="41" t="str">
        <f>IF(Liste!D32=0," ",Liste!D32)</f>
        <v>MEHMET MUSTAFA YENİCE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731</v>
      </c>
      <c r="E56" s="41" t="str">
        <f>IF(Liste!D33=0," ",Liste!D33)</f>
        <v>SAHRANUR KARAOĞLU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734</v>
      </c>
      <c r="E57" s="41" t="str">
        <f>IF(Liste!D34=0," ",Liste!D34)</f>
        <v>SUDE NUR GÜNDÜZ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743</v>
      </c>
      <c r="E58" s="41" t="str">
        <f>IF(Liste!D35=0," ",Liste!D35)</f>
        <v>RESUL DAĞDELEN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767</v>
      </c>
      <c r="E59" s="41" t="str">
        <f>IF(Liste!D36=0," ",Liste!D36)</f>
        <v>İLAYDA GÜRHAN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774</v>
      </c>
      <c r="E60" s="41" t="str">
        <f>IF(Liste!D37=0," ",Liste!D37)</f>
        <v>FATİH AYIK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777</v>
      </c>
      <c r="E61" s="41" t="str">
        <f>IF(Liste!D38=0," ",Liste!D38)</f>
        <v>MEHMET EFE KOŞAR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780</v>
      </c>
      <c r="E62" s="41" t="str">
        <f>IF(Liste!D39=0," ",Liste!D39)</f>
        <v>ASLI BAYRİ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787</v>
      </c>
      <c r="E63" s="41" t="str">
        <f>IF(Liste!D40=0," ",Liste!D40)</f>
        <v>AHMET EMİN ÖZCAN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789</v>
      </c>
      <c r="E64" s="41" t="str">
        <f>IF(Liste!D41=0," ",Liste!D41)</f>
        <v>KÜBRA KELEŞ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11" priority="1" operator="equal">
      <formula>"GEÇMEZ"</formula>
    </cfRule>
  </conditionalFormatting>
  <conditionalFormatting sqref="F86:O86">
    <cfRule type="cellIs" dxfId="10" priority="4" stopIfTrue="1" operator="lessThan">
      <formula>50</formula>
    </cfRule>
  </conditionalFormatting>
  <conditionalFormatting sqref="F86:AD86">
    <cfRule type="cellIs" dxfId="9" priority="2" stopIfTrue="1" operator="lessThan">
      <formula>50</formula>
    </cfRule>
    <cfRule type="cellIs" dxfId="8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sqref="A1:XFD104857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11-F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14</v>
      </c>
      <c r="E38" s="41" t="str">
        <f>IF(Liste!D15=0," ",Liste!D15)</f>
        <v>VUSLAT TOMO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36</v>
      </c>
      <c r="E39" s="41" t="str">
        <f>IF(Liste!D16=0," ",Liste!D16)</f>
        <v>İDAL KURT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40</v>
      </c>
      <c r="E40" s="41" t="str">
        <f>IF(Liste!D17=0," ",Liste!D17)</f>
        <v>OĞUZHAN KELEŞ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614</v>
      </c>
      <c r="E41" s="41" t="str">
        <f>IF(Liste!D18=0," ",Liste!D18)</f>
        <v>RÜMEYSA YILDIRIM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615</v>
      </c>
      <c r="E42" s="41" t="str">
        <f>IF(Liste!D19=0," ",Liste!D19)</f>
        <v>KERİM ÇAKMAK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619</v>
      </c>
      <c r="E43" s="41" t="str">
        <f>IF(Liste!D20=0," ",Liste!D20)</f>
        <v>SEVDA BOZKUŞ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625</v>
      </c>
      <c r="E44" s="41" t="str">
        <f>IF(Liste!D21=0," ",Liste!D21)</f>
        <v>ABDULMUTTALİP ATAŞ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631</v>
      </c>
      <c r="E45" s="41" t="str">
        <f>IF(Liste!D22=0," ",Liste!D22)</f>
        <v>GÜLLÜ DOĞAN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636</v>
      </c>
      <c r="E46" s="41" t="str">
        <f>IF(Liste!D23=0," ",Liste!D23)</f>
        <v>TUĞÇE YİĞİT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673</v>
      </c>
      <c r="E47" s="41" t="str">
        <f>IF(Liste!D24=0," ",Liste!D24)</f>
        <v>BERAT YÜCEL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675</v>
      </c>
      <c r="E48" s="41" t="str">
        <f>IF(Liste!D25=0," ",Liste!D25)</f>
        <v>HALİL İBRAHİM CANPOLAT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676</v>
      </c>
      <c r="E49" s="41" t="str">
        <f>IF(Liste!D26=0," ",Liste!D26)</f>
        <v>AYŞE NUR AKSÜT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684</v>
      </c>
      <c r="E50" s="41" t="str">
        <f>IF(Liste!D27=0," ",Liste!D27)</f>
        <v>MEHMET ÖZCAN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698</v>
      </c>
      <c r="E51" s="41" t="str">
        <f>IF(Liste!D28=0," ",Liste!D28)</f>
        <v>YAĞMUR KILIÇ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701</v>
      </c>
      <c r="E52" s="41" t="str">
        <f>IF(Liste!D29=0," ",Liste!D29)</f>
        <v>BERFİN ESRA APO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707</v>
      </c>
      <c r="E53" s="41" t="str">
        <f>IF(Liste!D30=0," ",Liste!D30)</f>
        <v>İKRA DOĞAN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722</v>
      </c>
      <c r="E54" s="41" t="str">
        <f>IF(Liste!D31=0," ",Liste!D31)</f>
        <v>BATUHAN KARABAY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724</v>
      </c>
      <c r="E55" s="41" t="str">
        <f>IF(Liste!D32=0," ",Liste!D32)</f>
        <v>MEHMET MUSTAFA YENİCE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731</v>
      </c>
      <c r="E56" s="41" t="str">
        <f>IF(Liste!D33=0," ",Liste!D33)</f>
        <v>SAHRANUR KARAOĞLU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734</v>
      </c>
      <c r="E57" s="41" t="str">
        <f>IF(Liste!D34=0," ",Liste!D34)</f>
        <v>SUDE NUR GÜNDÜZ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743</v>
      </c>
      <c r="E58" s="41" t="str">
        <f>IF(Liste!D35=0," ",Liste!D35)</f>
        <v>RESUL DAĞDELEN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767</v>
      </c>
      <c r="E59" s="41" t="str">
        <f>IF(Liste!D36=0," ",Liste!D36)</f>
        <v>İLAYDA GÜRHAN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774</v>
      </c>
      <c r="E60" s="41" t="str">
        <f>IF(Liste!D37=0," ",Liste!D37)</f>
        <v>FATİH AYIK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777</v>
      </c>
      <c r="E61" s="41" t="str">
        <f>IF(Liste!D38=0," ",Liste!D38)</f>
        <v>MEHMET EFE KOŞAR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780</v>
      </c>
      <c r="E62" s="41" t="str">
        <f>IF(Liste!D39=0," ",Liste!D39)</f>
        <v>ASLI BAYRİ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787</v>
      </c>
      <c r="E63" s="41" t="str">
        <f>IF(Liste!D40=0," ",Liste!D40)</f>
        <v>AHMET EMİN ÖZCAN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789</v>
      </c>
      <c r="E64" s="41" t="str">
        <f>IF(Liste!D41=0," ",Liste!D41)</f>
        <v>KÜBRA KELEŞ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7" priority="1" operator="equal">
      <formula>"GEÇMEZ"</formula>
    </cfRule>
  </conditionalFormatting>
  <conditionalFormatting sqref="F86:O86">
    <cfRule type="cellIs" dxfId="6" priority="4" stopIfTrue="1" operator="lessThan">
      <formula>50</formula>
    </cfRule>
  </conditionalFormatting>
  <conditionalFormatting sqref="F86:AD86">
    <cfRule type="cellIs" dxfId="5" priority="2" stopIfTrue="1" operator="lessThan">
      <formula>50</formula>
    </cfRule>
    <cfRule type="cellIs" dxfId="4" priority="3" stopIfTrue="1" operator="lessThan">
      <formula>50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91"/>
  <sheetViews>
    <sheetView workbookViewId="0">
      <selection activeCell="W16" sqref="W16"/>
    </sheetView>
  </sheetViews>
  <sheetFormatPr defaultColWidth="9.140625" defaultRowHeight="12.75" x14ac:dyDescent="0.2"/>
  <cols>
    <col min="1" max="1" width="2.85546875" style="2" customWidth="1"/>
    <col min="2" max="2" width="2.7109375" style="2" customWidth="1"/>
    <col min="3" max="3" width="5.5703125" style="2" customWidth="1"/>
    <col min="4" max="4" width="7.28515625" style="2" customWidth="1"/>
    <col min="5" max="5" width="26.42578125" style="2" customWidth="1"/>
    <col min="6" max="6" width="4.5703125" style="2" customWidth="1"/>
    <col min="7" max="14" width="3.7109375" style="2" customWidth="1"/>
    <col min="15" max="30" width="4.28515625" style="2" bestFit="1" customWidth="1"/>
    <col min="31" max="31" width="5.5703125" style="2" customWidth="1"/>
    <col min="32" max="32" width="10.28515625" style="2" customWidth="1"/>
    <col min="33" max="33" width="8.42578125" style="2" customWidth="1"/>
    <col min="34" max="34" width="23.42578125" style="9" customWidth="1"/>
    <col min="35" max="35" width="9.140625" style="10" customWidth="1"/>
    <col min="36" max="36" width="25" style="10" customWidth="1"/>
    <col min="37" max="37" width="9.140625" style="2" customWidth="1"/>
    <col min="38" max="16384" width="9.140625" style="2"/>
  </cols>
  <sheetData>
    <row r="1" spans="2:36" ht="9" customHeight="1" x14ac:dyDescent="0.2"/>
    <row r="2" spans="2:36" ht="30" customHeight="1" thickBot="1" x14ac:dyDescent="0.25">
      <c r="B2" s="1"/>
      <c r="C2" s="138" t="s">
        <v>20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7"/>
      <c r="AH2" s="139"/>
      <c r="AI2" s="139"/>
      <c r="AJ2" s="139"/>
    </row>
    <row r="3" spans="2:36" ht="15" customHeight="1" x14ac:dyDescent="0.2">
      <c r="B3" s="19"/>
      <c r="C3" s="140" t="s">
        <v>12</v>
      </c>
      <c r="D3" s="141"/>
      <c r="E3" s="142" t="str">
        <f>Liste!C4&amp;Liste!D4</f>
        <v xml:space="preserve"> : Org. Eşref Bitlis Anadolu Lisesi</v>
      </c>
      <c r="F3" s="142"/>
      <c r="G3" s="143" t="s">
        <v>15</v>
      </c>
      <c r="H3" s="143"/>
      <c r="I3" s="143"/>
      <c r="J3" s="143"/>
      <c r="K3" s="142" t="str">
        <f>Liste!C6&amp;" "&amp;Liste!D6</f>
        <v xml:space="preserve"> :  11-F</v>
      </c>
      <c r="L3" s="142"/>
      <c r="M3" s="142"/>
      <c r="N3" s="142"/>
      <c r="O3" s="142"/>
      <c r="P3" s="144"/>
      <c r="Q3" s="20"/>
      <c r="R3" s="145" t="s">
        <v>11</v>
      </c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7"/>
      <c r="AG3" s="7"/>
      <c r="AH3" s="151"/>
      <c r="AI3" s="151"/>
      <c r="AJ3" s="151"/>
    </row>
    <row r="4" spans="2:36" ht="15" customHeight="1" thickBot="1" x14ac:dyDescent="0.25">
      <c r="B4" s="19"/>
      <c r="C4" s="128" t="s">
        <v>13</v>
      </c>
      <c r="D4" s="129"/>
      <c r="E4" s="130" t="str">
        <f>Liste!C5&amp;Liste!D5</f>
        <v xml:space="preserve"> : 2021-2022</v>
      </c>
      <c r="F4" s="130"/>
      <c r="G4" s="131" t="s">
        <v>30</v>
      </c>
      <c r="H4" s="131"/>
      <c r="I4" s="131"/>
      <c r="J4" s="131"/>
      <c r="K4" s="130"/>
      <c r="L4" s="130"/>
      <c r="M4" s="130"/>
      <c r="N4" s="130"/>
      <c r="O4" s="130"/>
      <c r="P4" s="132"/>
      <c r="Q4" s="3"/>
      <c r="R4" s="148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50"/>
    </row>
    <row r="5" spans="2:36" ht="15" customHeight="1" x14ac:dyDescent="0.2">
      <c r="B5" s="19"/>
      <c r="C5" s="128" t="s">
        <v>14</v>
      </c>
      <c r="D5" s="129"/>
      <c r="E5" s="130"/>
      <c r="F5" s="130"/>
      <c r="G5" s="131" t="s">
        <v>23</v>
      </c>
      <c r="H5" s="131"/>
      <c r="I5" s="131"/>
      <c r="J5" s="131"/>
      <c r="K5" s="130" t="str">
        <f>Liste!C8&amp;" "&amp;Liste!D7</f>
        <v xml:space="preserve"> :  </v>
      </c>
      <c r="L5" s="130"/>
      <c r="M5" s="130"/>
      <c r="N5" s="130"/>
      <c r="O5" s="130"/>
      <c r="P5" s="132"/>
      <c r="Q5" s="20"/>
      <c r="R5" s="113" t="s">
        <v>18</v>
      </c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27">
        <f>O16</f>
        <v>0.3</v>
      </c>
      <c r="AE5" s="127"/>
      <c r="AF5" s="44" t="s">
        <v>19</v>
      </c>
      <c r="AH5" s="115" t="s">
        <v>29</v>
      </c>
      <c r="AI5" s="115"/>
      <c r="AJ5" s="115"/>
    </row>
    <row r="6" spans="2:36" ht="15" customHeight="1" thickBot="1" x14ac:dyDescent="0.25">
      <c r="B6" s="19"/>
      <c r="C6" s="116" t="s">
        <v>24</v>
      </c>
      <c r="D6" s="117"/>
      <c r="E6" s="118" t="str">
        <f>Liste!C7&amp;Liste!D8</f>
        <v xml:space="preserve"> : </v>
      </c>
      <c r="F6" s="118"/>
      <c r="G6" s="119"/>
      <c r="H6" s="119"/>
      <c r="I6" s="119"/>
      <c r="J6" s="119"/>
      <c r="K6" s="118"/>
      <c r="L6" s="118"/>
      <c r="M6" s="118"/>
      <c r="N6" s="118"/>
      <c r="O6" s="118"/>
      <c r="P6" s="120"/>
      <c r="Q6" s="20"/>
      <c r="R6" s="121" t="s">
        <v>38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3"/>
      <c r="AH6" s="115"/>
      <c r="AI6" s="115"/>
      <c r="AJ6" s="115"/>
    </row>
    <row r="7" spans="2:36" ht="13.5" customHeight="1" thickBot="1" x14ac:dyDescent="0.25"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20"/>
      <c r="R7" s="124" t="str">
        <f>CONCATENATE(AJ9,AJ10,AJ11,AJ12,AJ13,AJ14,AJ15,AJ16,AJ17,AJ18,AJ19,AJ20,AJ21,AJ23,AJ24,AJ25,AJ26,AJ27,AJ28,AJ29,AJ30,AJ31,AJ32,AJ33)</f>
        <v xml:space="preserve">    * üstlü sayılar    * karekök    * cebir    * olasılık    * çarpanlar    * katlar    * eğim    * koni    * silindir</v>
      </c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6"/>
      <c r="AH7" s="115"/>
      <c r="AI7" s="115"/>
      <c r="AJ7" s="115"/>
    </row>
    <row r="8" spans="2:36" ht="21" customHeight="1" x14ac:dyDescent="0.2">
      <c r="B8" s="1"/>
      <c r="C8" s="133" t="s">
        <v>55</v>
      </c>
      <c r="D8" s="134"/>
      <c r="E8" s="134"/>
      <c r="F8" s="23" t="s">
        <v>16</v>
      </c>
      <c r="G8" s="3"/>
      <c r="H8" s="135" t="s">
        <v>9</v>
      </c>
      <c r="I8" s="136"/>
      <c r="J8" s="136"/>
      <c r="K8" s="136"/>
      <c r="L8" s="136"/>
      <c r="M8" s="136"/>
      <c r="N8" s="136"/>
      <c r="O8" s="136"/>
      <c r="P8" s="137"/>
      <c r="Q8" s="21"/>
      <c r="R8" s="124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6"/>
    </row>
    <row r="9" spans="2:36" ht="20.100000000000001" customHeight="1" x14ac:dyDescent="0.2">
      <c r="B9" s="1"/>
      <c r="C9" s="33">
        <v>1</v>
      </c>
      <c r="D9" s="76" t="s">
        <v>56</v>
      </c>
      <c r="E9" s="76"/>
      <c r="F9" s="34">
        <v>10</v>
      </c>
      <c r="G9" s="3"/>
      <c r="H9" s="93" t="s">
        <v>31</v>
      </c>
      <c r="I9" s="94"/>
      <c r="J9" s="94"/>
      <c r="K9" s="94"/>
      <c r="L9" s="94"/>
      <c r="M9" s="94"/>
      <c r="N9" s="94"/>
      <c r="O9" s="105">
        <f>COUNTIF(AF38:AF85,"GEÇMEZ")</f>
        <v>14</v>
      </c>
      <c r="P9" s="106"/>
      <c r="Q9" s="21"/>
      <c r="R9" s="124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6"/>
      <c r="AH9" s="11" t="str">
        <f t="shared" ref="AH9:AH33" si="0">IF(D9=0,"",D9)</f>
        <v>üstlü sayılar</v>
      </c>
      <c r="AI9" s="12">
        <f>F86</f>
        <v>27.5</v>
      </c>
      <c r="AJ9" s="10" t="str">
        <f>IF(AI9&lt;50,"    * "&amp;AH9,"")</f>
        <v xml:space="preserve">    * üstlü sayılar</v>
      </c>
    </row>
    <row r="10" spans="2:36" ht="20.100000000000001" customHeight="1" x14ac:dyDescent="0.2">
      <c r="B10" s="1"/>
      <c r="C10" s="33">
        <v>2</v>
      </c>
      <c r="D10" s="76" t="s">
        <v>46</v>
      </c>
      <c r="E10" s="76"/>
      <c r="F10" s="34">
        <v>10</v>
      </c>
      <c r="G10" s="3"/>
      <c r="H10" s="93" t="s">
        <v>32</v>
      </c>
      <c r="I10" s="94"/>
      <c r="J10" s="94"/>
      <c r="K10" s="94"/>
      <c r="L10" s="94"/>
      <c r="M10" s="94"/>
      <c r="N10" s="94"/>
      <c r="O10" s="105">
        <f>COUNTIF(AF38:AF85,"GEÇER")</f>
        <v>0</v>
      </c>
      <c r="P10" s="106"/>
      <c r="Q10" s="21"/>
      <c r="R10" s="124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6"/>
      <c r="AH10" s="11" t="str">
        <f t="shared" si="0"/>
        <v>karekök</v>
      </c>
      <c r="AI10" s="12">
        <f>G86</f>
        <v>27.5</v>
      </c>
      <c r="AJ10" s="10" t="str">
        <f t="shared" ref="AJ10:AJ33" si="1">IF(AI10&lt;50,"    * "&amp;AH10,"")</f>
        <v xml:space="preserve">    * karekök</v>
      </c>
    </row>
    <row r="11" spans="2:36" ht="20.100000000000001" customHeight="1" x14ac:dyDescent="0.2">
      <c r="B11" s="1"/>
      <c r="C11" s="33">
        <v>3</v>
      </c>
      <c r="D11" s="76" t="s">
        <v>47</v>
      </c>
      <c r="E11" s="76"/>
      <c r="F11" s="34">
        <v>10</v>
      </c>
      <c r="G11" s="3"/>
      <c r="H11" s="93" t="s">
        <v>33</v>
      </c>
      <c r="I11" s="94"/>
      <c r="J11" s="94"/>
      <c r="K11" s="94"/>
      <c r="L11" s="94"/>
      <c r="M11" s="94"/>
      <c r="N11" s="94"/>
      <c r="O11" s="105">
        <f>COUNTIF(AF38:AF85,"ORTA")</f>
        <v>5</v>
      </c>
      <c r="P11" s="106"/>
      <c r="Q11" s="21"/>
      <c r="R11" s="107" t="s">
        <v>21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H11" s="11" t="str">
        <f t="shared" si="0"/>
        <v>cebir</v>
      </c>
      <c r="AI11" s="12">
        <f>H86</f>
        <v>29.5</v>
      </c>
      <c r="AJ11" s="10" t="str">
        <f t="shared" si="1"/>
        <v xml:space="preserve">    * cebir</v>
      </c>
    </row>
    <row r="12" spans="2:36" ht="20.100000000000001" customHeight="1" x14ac:dyDescent="0.2">
      <c r="B12" s="1"/>
      <c r="C12" s="33">
        <v>4</v>
      </c>
      <c r="D12" s="76" t="s">
        <v>48</v>
      </c>
      <c r="E12" s="76"/>
      <c r="F12" s="34">
        <v>10</v>
      </c>
      <c r="G12" s="3"/>
      <c r="H12" s="93" t="s">
        <v>34</v>
      </c>
      <c r="I12" s="94"/>
      <c r="J12" s="94"/>
      <c r="K12" s="94"/>
      <c r="L12" s="94"/>
      <c r="M12" s="94"/>
      <c r="N12" s="94"/>
      <c r="O12" s="105">
        <f>COUNTIF(AF38:AF85,"İYİ")</f>
        <v>0</v>
      </c>
      <c r="P12" s="106"/>
      <c r="Q12" s="21"/>
      <c r="R12" s="107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H12" s="11" t="str">
        <f t="shared" si="0"/>
        <v>olasılık</v>
      </c>
      <c r="AI12" s="12">
        <f>I86</f>
        <v>27.5</v>
      </c>
      <c r="AJ12" s="10" t="str">
        <f t="shared" si="1"/>
        <v xml:space="preserve">    * olasılık</v>
      </c>
    </row>
    <row r="13" spans="2:36" ht="20.100000000000001" customHeight="1" x14ac:dyDescent="0.2">
      <c r="B13" s="1"/>
      <c r="C13" s="33">
        <v>5</v>
      </c>
      <c r="D13" s="76" t="s">
        <v>49</v>
      </c>
      <c r="E13" s="76"/>
      <c r="F13" s="34">
        <v>10</v>
      </c>
      <c r="G13" s="3"/>
      <c r="H13" s="93" t="s">
        <v>35</v>
      </c>
      <c r="I13" s="94"/>
      <c r="J13" s="94"/>
      <c r="K13" s="94"/>
      <c r="L13" s="94"/>
      <c r="M13" s="94"/>
      <c r="N13" s="94"/>
      <c r="O13" s="105">
        <f>COUNTIF(AF38:AF85,"PEKİYİ")</f>
        <v>1</v>
      </c>
      <c r="P13" s="106"/>
      <c r="Q13" s="21"/>
      <c r="R13" s="107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H13" s="11" t="str">
        <f t="shared" si="0"/>
        <v>çarpanlar</v>
      </c>
      <c r="AI13" s="12">
        <f>J86</f>
        <v>29.5</v>
      </c>
      <c r="AJ13" s="10" t="str">
        <f t="shared" si="1"/>
        <v xml:space="preserve">    * çarpanlar</v>
      </c>
    </row>
    <row r="14" spans="2:36" ht="20.100000000000001" customHeight="1" x14ac:dyDescent="0.2">
      <c r="B14" s="1"/>
      <c r="C14" s="33">
        <v>6</v>
      </c>
      <c r="D14" s="76" t="s">
        <v>50</v>
      </c>
      <c r="E14" s="76"/>
      <c r="F14" s="34">
        <v>10</v>
      </c>
      <c r="G14" s="3"/>
      <c r="H14" s="110"/>
      <c r="I14" s="111"/>
      <c r="J14" s="111"/>
      <c r="K14" s="111"/>
      <c r="L14" s="111"/>
      <c r="M14" s="111"/>
      <c r="N14" s="111"/>
      <c r="O14" s="111"/>
      <c r="P14" s="112"/>
      <c r="Q14" s="21"/>
      <c r="R14" s="107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H14" s="11" t="str">
        <f t="shared" si="0"/>
        <v>katlar</v>
      </c>
      <c r="AI14" s="12">
        <f>K86</f>
        <v>27.5</v>
      </c>
      <c r="AJ14" s="10" t="str">
        <f t="shared" si="1"/>
        <v xml:space="preserve">    * katlar</v>
      </c>
    </row>
    <row r="15" spans="2:36" ht="17.25" customHeight="1" x14ac:dyDescent="0.2">
      <c r="B15" s="1"/>
      <c r="C15" s="33">
        <v>7</v>
      </c>
      <c r="D15" s="76" t="s">
        <v>51</v>
      </c>
      <c r="E15" s="76"/>
      <c r="F15" s="34">
        <v>10</v>
      </c>
      <c r="G15" s="3"/>
      <c r="H15" s="93" t="s">
        <v>10</v>
      </c>
      <c r="I15" s="94"/>
      <c r="J15" s="94"/>
      <c r="K15" s="94"/>
      <c r="L15" s="94"/>
      <c r="M15" s="94"/>
      <c r="N15" s="94"/>
      <c r="O15" s="95">
        <f>IF(COUNT(AE38:AE85)=0," ",SUM(AE38:AE85)/COUNT(AE38:AE85))</f>
        <v>35.200000000000003</v>
      </c>
      <c r="P15" s="96"/>
      <c r="Q15" s="22"/>
      <c r="R15" s="45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97">
        <f>Liste!D8</f>
        <v>0</v>
      </c>
      <c r="AD15" s="97"/>
      <c r="AE15" s="97"/>
      <c r="AF15" s="98"/>
      <c r="AH15" s="11" t="str">
        <f t="shared" si="0"/>
        <v>eğim</v>
      </c>
      <c r="AI15" s="12">
        <f>L86</f>
        <v>29.5</v>
      </c>
      <c r="AJ15" s="10" t="str">
        <f t="shared" si="1"/>
        <v xml:space="preserve">    * eğim</v>
      </c>
    </row>
    <row r="16" spans="2:36" ht="20.100000000000001" customHeight="1" thickBot="1" x14ac:dyDescent="0.25">
      <c r="B16" s="1"/>
      <c r="C16" s="33">
        <v>8</v>
      </c>
      <c r="D16" s="76" t="s">
        <v>52</v>
      </c>
      <c r="E16" s="76"/>
      <c r="F16" s="34">
        <v>10</v>
      </c>
      <c r="G16" s="3"/>
      <c r="H16" s="99" t="s">
        <v>37</v>
      </c>
      <c r="I16" s="100"/>
      <c r="J16" s="100"/>
      <c r="K16" s="100"/>
      <c r="L16" s="100"/>
      <c r="M16" s="100"/>
      <c r="N16" s="100"/>
      <c r="O16" s="101">
        <f>SUM(O10:O13)/SUM(O9:O14)</f>
        <v>0.3</v>
      </c>
      <c r="P16" s="102"/>
      <c r="Q16" s="21"/>
      <c r="R16" s="47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103" t="str">
        <f>Liste!D9</f>
        <v>……….. Öğretmeni</v>
      </c>
      <c r="AD16" s="103"/>
      <c r="AE16" s="103"/>
      <c r="AF16" s="104"/>
      <c r="AH16" s="11" t="str">
        <f t="shared" si="0"/>
        <v>koni</v>
      </c>
      <c r="AI16" s="12">
        <f>M86</f>
        <v>26.5</v>
      </c>
      <c r="AJ16" s="10" t="str">
        <f t="shared" si="1"/>
        <v xml:space="preserve">    * koni</v>
      </c>
    </row>
    <row r="17" spans="2:36" ht="20.100000000000001" customHeight="1" thickBot="1" x14ac:dyDescent="0.25">
      <c r="B17" s="1"/>
      <c r="C17" s="33">
        <v>9</v>
      </c>
      <c r="D17" s="76" t="s">
        <v>53</v>
      </c>
      <c r="E17" s="76"/>
      <c r="F17" s="34">
        <v>10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6"/>
      <c r="AH17" s="11" t="str">
        <f t="shared" si="0"/>
        <v>silindir</v>
      </c>
      <c r="AI17" s="12">
        <f>N86</f>
        <v>27</v>
      </c>
      <c r="AJ17" s="10" t="str">
        <f t="shared" si="1"/>
        <v xml:space="preserve">    * silindir</v>
      </c>
    </row>
    <row r="18" spans="2:36" ht="20.100000000000001" customHeight="1" x14ac:dyDescent="0.2">
      <c r="B18" s="1"/>
      <c r="C18" s="33">
        <v>10</v>
      </c>
      <c r="D18" s="76" t="s">
        <v>54</v>
      </c>
      <c r="E18" s="76"/>
      <c r="F18" s="34">
        <v>10</v>
      </c>
      <c r="G18" s="20"/>
      <c r="H18" s="90" t="s">
        <v>17</v>
      </c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2"/>
      <c r="AH18" s="11" t="str">
        <f t="shared" si="0"/>
        <v>küp</v>
      </c>
      <c r="AI18" s="12">
        <f>O86</f>
        <v>100</v>
      </c>
      <c r="AJ18" s="10" t="str">
        <f t="shared" si="1"/>
        <v/>
      </c>
    </row>
    <row r="19" spans="2:36" ht="20.100000000000001" customHeight="1" x14ac:dyDescent="0.2">
      <c r="B19" s="1"/>
      <c r="C19" s="33">
        <v>11</v>
      </c>
      <c r="D19" s="76"/>
      <c r="E19" s="76"/>
      <c r="F19" s="34"/>
      <c r="G19" s="20"/>
      <c r="H19" s="27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9"/>
      <c r="AH19" s="11" t="str">
        <f t="shared" si="0"/>
        <v/>
      </c>
      <c r="AI19" s="12" t="str">
        <f>P86</f>
        <v xml:space="preserve"> </v>
      </c>
      <c r="AJ19" s="10" t="str">
        <f t="shared" si="1"/>
        <v/>
      </c>
    </row>
    <row r="20" spans="2:36" ht="20.100000000000001" customHeight="1" x14ac:dyDescent="0.2">
      <c r="B20" s="1"/>
      <c r="C20" s="33">
        <v>12</v>
      </c>
      <c r="D20" s="76"/>
      <c r="E20" s="76"/>
      <c r="F20" s="34"/>
      <c r="G20" s="20"/>
      <c r="H20" s="27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9"/>
      <c r="AH20" s="11" t="str">
        <f t="shared" si="0"/>
        <v/>
      </c>
      <c r="AI20" s="12" t="str">
        <f>Q86</f>
        <v xml:space="preserve"> </v>
      </c>
      <c r="AJ20" s="10" t="str">
        <f t="shared" si="1"/>
        <v/>
      </c>
    </row>
    <row r="21" spans="2:36" ht="20.100000000000001" customHeight="1" x14ac:dyDescent="0.2">
      <c r="B21" s="1"/>
      <c r="C21" s="33">
        <v>13</v>
      </c>
      <c r="D21" s="76"/>
      <c r="E21" s="76"/>
      <c r="F21" s="34"/>
      <c r="G21" s="20"/>
      <c r="H21" s="2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9"/>
      <c r="AH21" s="11" t="str">
        <f t="shared" si="0"/>
        <v/>
      </c>
      <c r="AI21" s="12" t="str">
        <f>R86</f>
        <v xml:space="preserve"> </v>
      </c>
      <c r="AJ21" s="10" t="str">
        <f t="shared" si="1"/>
        <v/>
      </c>
    </row>
    <row r="22" spans="2:36" ht="20.100000000000001" customHeight="1" x14ac:dyDescent="0.2">
      <c r="B22" s="1"/>
      <c r="C22" s="33">
        <v>14</v>
      </c>
      <c r="D22" s="76"/>
      <c r="E22" s="76"/>
      <c r="F22" s="34"/>
      <c r="G22" s="20"/>
      <c r="H22" s="27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9"/>
      <c r="AH22" s="11" t="str">
        <f t="shared" si="0"/>
        <v/>
      </c>
      <c r="AI22" s="12" t="str">
        <f>S86</f>
        <v xml:space="preserve"> </v>
      </c>
      <c r="AJ22" s="10" t="str">
        <f t="shared" si="1"/>
        <v/>
      </c>
    </row>
    <row r="23" spans="2:36" ht="20.100000000000001" customHeight="1" x14ac:dyDescent="0.2">
      <c r="B23" s="1"/>
      <c r="C23" s="33">
        <v>15</v>
      </c>
      <c r="D23" s="76"/>
      <c r="E23" s="76"/>
      <c r="F23" s="34"/>
      <c r="G23" s="20"/>
      <c r="H23" s="27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9"/>
      <c r="AH23" s="11" t="str">
        <f t="shared" si="0"/>
        <v/>
      </c>
      <c r="AI23" s="12" t="str">
        <f>T86</f>
        <v xml:space="preserve"> </v>
      </c>
      <c r="AJ23" s="10" t="str">
        <f t="shared" si="1"/>
        <v/>
      </c>
    </row>
    <row r="24" spans="2:36" ht="20.100000000000001" customHeight="1" x14ac:dyDescent="0.2">
      <c r="B24" s="1"/>
      <c r="C24" s="33">
        <v>16</v>
      </c>
      <c r="D24" s="76"/>
      <c r="E24" s="76"/>
      <c r="F24" s="34"/>
      <c r="G24" s="20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9"/>
      <c r="AH24" s="11" t="str">
        <f t="shared" si="0"/>
        <v/>
      </c>
      <c r="AI24" s="12" t="str">
        <f>U86</f>
        <v xml:space="preserve"> </v>
      </c>
      <c r="AJ24" s="10" t="str">
        <f t="shared" si="1"/>
        <v/>
      </c>
    </row>
    <row r="25" spans="2:36" ht="20.100000000000001" customHeight="1" x14ac:dyDescent="0.2">
      <c r="B25" s="1"/>
      <c r="C25" s="33">
        <v>17</v>
      </c>
      <c r="D25" s="76"/>
      <c r="E25" s="76"/>
      <c r="F25" s="34"/>
      <c r="G25" s="20"/>
      <c r="H25" s="27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9"/>
      <c r="AH25" s="11" t="str">
        <f t="shared" si="0"/>
        <v/>
      </c>
      <c r="AI25" s="12" t="str">
        <f>V86</f>
        <v xml:space="preserve"> </v>
      </c>
      <c r="AJ25" s="10" t="str">
        <f t="shared" si="1"/>
        <v/>
      </c>
    </row>
    <row r="26" spans="2:36" ht="20.100000000000001" customHeight="1" x14ac:dyDescent="0.2">
      <c r="B26" s="1"/>
      <c r="C26" s="33">
        <v>18</v>
      </c>
      <c r="D26" s="76"/>
      <c r="E26" s="76"/>
      <c r="F26" s="34"/>
      <c r="G26" s="20"/>
      <c r="H26" s="27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9"/>
      <c r="AH26" s="11" t="str">
        <f t="shared" si="0"/>
        <v/>
      </c>
      <c r="AI26" s="12" t="str">
        <f>W86</f>
        <v xml:space="preserve"> </v>
      </c>
      <c r="AJ26" s="10" t="str">
        <f t="shared" si="1"/>
        <v/>
      </c>
    </row>
    <row r="27" spans="2:36" ht="20.100000000000001" customHeight="1" x14ac:dyDescent="0.2">
      <c r="B27" s="1"/>
      <c r="C27" s="33">
        <v>19</v>
      </c>
      <c r="D27" s="76"/>
      <c r="E27" s="76"/>
      <c r="F27" s="34"/>
      <c r="G27" s="20"/>
      <c r="H27" s="27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9"/>
      <c r="AH27" s="11" t="str">
        <f t="shared" si="0"/>
        <v/>
      </c>
      <c r="AI27" s="12" t="str">
        <f>X86</f>
        <v xml:space="preserve"> </v>
      </c>
      <c r="AJ27" s="10" t="str">
        <f t="shared" si="1"/>
        <v/>
      </c>
    </row>
    <row r="28" spans="2:36" ht="20.100000000000001" customHeight="1" x14ac:dyDescent="0.2">
      <c r="B28" s="1"/>
      <c r="C28" s="33">
        <v>20</v>
      </c>
      <c r="D28" s="76"/>
      <c r="E28" s="76"/>
      <c r="F28" s="34"/>
      <c r="G28" s="20"/>
      <c r="H28" s="27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9"/>
      <c r="AH28" s="11" t="str">
        <f t="shared" si="0"/>
        <v/>
      </c>
      <c r="AI28" s="12" t="str">
        <f>Y86</f>
        <v xml:space="preserve"> </v>
      </c>
      <c r="AJ28" s="10" t="str">
        <f t="shared" si="1"/>
        <v/>
      </c>
    </row>
    <row r="29" spans="2:36" ht="20.100000000000001" customHeight="1" x14ac:dyDescent="0.2">
      <c r="B29" s="1"/>
      <c r="C29" s="33">
        <v>21</v>
      </c>
      <c r="D29" s="76"/>
      <c r="E29" s="76"/>
      <c r="F29" s="34"/>
      <c r="G29" s="20"/>
      <c r="H29" s="27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H29" s="11" t="str">
        <f t="shared" si="0"/>
        <v/>
      </c>
      <c r="AI29" s="12" t="str">
        <f>Z86</f>
        <v xml:space="preserve"> </v>
      </c>
      <c r="AJ29" s="10" t="str">
        <f t="shared" si="1"/>
        <v/>
      </c>
    </row>
    <row r="30" spans="2:36" ht="20.100000000000001" customHeight="1" x14ac:dyDescent="0.2">
      <c r="B30" s="1"/>
      <c r="C30" s="33">
        <v>22</v>
      </c>
      <c r="D30" s="76"/>
      <c r="E30" s="76"/>
      <c r="F30" s="34"/>
      <c r="G30" s="20"/>
      <c r="H30" s="27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9"/>
      <c r="AH30" s="11" t="str">
        <f t="shared" si="0"/>
        <v/>
      </c>
      <c r="AI30" s="12" t="str">
        <f>AA86</f>
        <v xml:space="preserve"> </v>
      </c>
      <c r="AJ30" s="10" t="str">
        <f t="shared" si="1"/>
        <v/>
      </c>
    </row>
    <row r="31" spans="2:36" ht="20.100000000000001" customHeight="1" x14ac:dyDescent="0.2">
      <c r="B31" s="1"/>
      <c r="C31" s="33">
        <v>23</v>
      </c>
      <c r="D31" s="76"/>
      <c r="E31" s="76"/>
      <c r="F31" s="34"/>
      <c r="G31" s="20"/>
      <c r="H31" s="27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H31" s="11" t="str">
        <f t="shared" si="0"/>
        <v/>
      </c>
      <c r="AI31" s="12" t="str">
        <f>AB86</f>
        <v xml:space="preserve"> </v>
      </c>
      <c r="AJ31" s="10" t="str">
        <f t="shared" si="1"/>
        <v/>
      </c>
    </row>
    <row r="32" spans="2:36" ht="20.100000000000001" customHeight="1" x14ac:dyDescent="0.2">
      <c r="B32" s="1"/>
      <c r="C32" s="33">
        <v>24</v>
      </c>
      <c r="D32" s="76"/>
      <c r="E32" s="76"/>
      <c r="F32" s="34"/>
      <c r="G32" s="20"/>
      <c r="H32" s="27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9"/>
      <c r="AH32" s="11" t="str">
        <f t="shared" si="0"/>
        <v/>
      </c>
      <c r="AI32" s="12" t="str">
        <f>AC86</f>
        <v xml:space="preserve"> </v>
      </c>
      <c r="AJ32" s="10" t="str">
        <f t="shared" si="1"/>
        <v/>
      </c>
    </row>
    <row r="33" spans="2:36" ht="20.100000000000001" customHeight="1" x14ac:dyDescent="0.2">
      <c r="B33" s="1"/>
      <c r="C33" s="33">
        <v>25</v>
      </c>
      <c r="D33" s="76"/>
      <c r="E33" s="76"/>
      <c r="F33" s="34"/>
      <c r="G33" s="20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H33" s="11" t="str">
        <f t="shared" si="0"/>
        <v/>
      </c>
      <c r="AI33" s="12" t="str">
        <f>AD86</f>
        <v xml:space="preserve"> </v>
      </c>
      <c r="AJ33" s="10" t="str">
        <f t="shared" si="1"/>
        <v/>
      </c>
    </row>
    <row r="34" spans="2:36" ht="20.100000000000001" customHeight="1" thickBot="1" x14ac:dyDescent="0.25">
      <c r="B34" s="1"/>
      <c r="C34" s="77" t="s">
        <v>8</v>
      </c>
      <c r="D34" s="78"/>
      <c r="E34" s="79"/>
      <c r="F34" s="35">
        <f>SUM(F9:F33)</f>
        <v>100</v>
      </c>
      <c r="G34" s="20"/>
      <c r="H34" s="3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2"/>
      <c r="AH34" s="11"/>
      <c r="AI34" s="12"/>
    </row>
    <row r="35" spans="2:36" ht="27" customHeight="1" thickBot="1" x14ac:dyDescent="0.25">
      <c r="B35" s="1"/>
      <c r="C35" s="3"/>
      <c r="D35" s="3"/>
      <c r="E35" s="3"/>
      <c r="F35" s="3"/>
      <c r="G35" s="3"/>
      <c r="H35" s="2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H35" s="11"/>
      <c r="AI35" s="12"/>
    </row>
    <row r="36" spans="2:36" ht="24.95" customHeight="1" x14ac:dyDescent="0.2">
      <c r="B36" s="1"/>
      <c r="C36" s="80" t="s">
        <v>0</v>
      </c>
      <c r="D36" s="81"/>
      <c r="E36" s="81"/>
      <c r="F36" s="81" t="s">
        <v>1</v>
      </c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2" t="s">
        <v>6</v>
      </c>
      <c r="AF36" s="84" t="s">
        <v>2</v>
      </c>
      <c r="AH36" s="11"/>
      <c r="AI36" s="12"/>
    </row>
    <row r="37" spans="2:36" ht="24.95" customHeight="1" x14ac:dyDescent="0.2">
      <c r="B37" s="1"/>
      <c r="C37" s="25" t="s">
        <v>3</v>
      </c>
      <c r="D37" s="4" t="s">
        <v>4</v>
      </c>
      <c r="E37" s="4" t="s">
        <v>5</v>
      </c>
      <c r="F37" s="5">
        <v>1</v>
      </c>
      <c r="G37" s="5">
        <v>2</v>
      </c>
      <c r="H37" s="5">
        <v>3</v>
      </c>
      <c r="I37" s="5">
        <v>4</v>
      </c>
      <c r="J37" s="5">
        <v>5</v>
      </c>
      <c r="K37" s="5">
        <v>6</v>
      </c>
      <c r="L37" s="5">
        <v>7</v>
      </c>
      <c r="M37" s="5">
        <v>8</v>
      </c>
      <c r="N37" s="5">
        <v>9</v>
      </c>
      <c r="O37" s="5">
        <v>10</v>
      </c>
      <c r="P37" s="5">
        <v>11</v>
      </c>
      <c r="Q37" s="5">
        <v>12</v>
      </c>
      <c r="R37" s="5">
        <v>13</v>
      </c>
      <c r="S37" s="5">
        <v>14</v>
      </c>
      <c r="T37" s="5">
        <v>15</v>
      </c>
      <c r="U37" s="5">
        <v>16</v>
      </c>
      <c r="V37" s="5">
        <v>17</v>
      </c>
      <c r="W37" s="5">
        <v>18</v>
      </c>
      <c r="X37" s="5">
        <v>19</v>
      </c>
      <c r="Y37" s="5">
        <v>20</v>
      </c>
      <c r="Z37" s="5">
        <v>21</v>
      </c>
      <c r="AA37" s="5">
        <v>22</v>
      </c>
      <c r="AB37" s="5">
        <v>23</v>
      </c>
      <c r="AC37" s="5">
        <v>24</v>
      </c>
      <c r="AD37" s="5">
        <v>25</v>
      </c>
      <c r="AE37" s="83"/>
      <c r="AF37" s="85"/>
      <c r="AH37" s="11"/>
      <c r="AI37" s="12"/>
    </row>
    <row r="38" spans="2:36" ht="15" customHeight="1" x14ac:dyDescent="0.2">
      <c r="B38" s="1"/>
      <c r="C38" s="26">
        <v>1</v>
      </c>
      <c r="D38" s="41">
        <f>IF(Liste!C15=0," ",Liste!C15)</f>
        <v>14</v>
      </c>
      <c r="E38" s="41" t="str">
        <f>IF(Liste!D15=0," ",Liste!D15)</f>
        <v>VUSLAT TOMO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10</v>
      </c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39">
        <f t="shared" ref="AE38:AE86" si="2">IF(COUNTBLANK(F38:AD38)=COLUMNS(F38:AD38)," ",IF(SUM(F38:AD38)=0,0,SUM(F38:AD38)))</f>
        <v>19</v>
      </c>
      <c r="AF38" s="40" t="str">
        <f>IF(AE38=" "," ",IF(AE38&gt;=85,"PEKİYİ",IF(AE38&gt;=70,"İYİ",IF(AE38&gt;=55,"ORTA",IF(AE38&gt;=45,"GEÇER",IF(AE38&lt;45,"GEÇMEZ"))))))</f>
        <v>GEÇMEZ</v>
      </c>
      <c r="AH38" s="11"/>
      <c r="AI38" s="12"/>
    </row>
    <row r="39" spans="2:36" ht="15" customHeight="1" x14ac:dyDescent="0.2">
      <c r="B39" s="1"/>
      <c r="C39" s="26">
        <v>2</v>
      </c>
      <c r="D39" s="41">
        <f>IF(Liste!C16=0," ",Liste!C16)</f>
        <v>36</v>
      </c>
      <c r="E39" s="41" t="str">
        <f>IF(Liste!D16=0," ",Liste!D16)</f>
        <v>İDAL KURT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1</v>
      </c>
      <c r="M39" s="16">
        <v>1</v>
      </c>
      <c r="N39" s="16">
        <v>1</v>
      </c>
      <c r="O39" s="16">
        <v>10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39">
        <f t="shared" si="2"/>
        <v>19</v>
      </c>
      <c r="AF39" s="40" t="str">
        <f t="shared" ref="AF39:AF85" si="3">IF(AE39=" "," ",IF(AE39&gt;=85,"PEKİYİ",IF(AE39&gt;=70,"İYİ",IF(AE39&gt;=55,"ORTA",IF(AE39&gt;=45,"GEÇER",IF(AE39&lt;45,"GEÇMEZ"))))))</f>
        <v>GEÇMEZ</v>
      </c>
      <c r="AH39" s="11"/>
      <c r="AI39" s="12"/>
    </row>
    <row r="40" spans="2:36" ht="15" customHeight="1" x14ac:dyDescent="0.2">
      <c r="B40" s="1"/>
      <c r="C40" s="26">
        <v>3</v>
      </c>
      <c r="D40" s="41">
        <f>IF(Liste!C17=0," ",Liste!C17)</f>
        <v>40</v>
      </c>
      <c r="E40" s="41" t="str">
        <f>IF(Liste!D17=0," ",Liste!D17)</f>
        <v>OĞUZHAN KELEŞ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10</v>
      </c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39">
        <f t="shared" si="2"/>
        <v>19</v>
      </c>
      <c r="AF40" s="40" t="str">
        <f t="shared" si="3"/>
        <v>GEÇMEZ</v>
      </c>
      <c r="AH40" s="11"/>
      <c r="AI40" s="12"/>
    </row>
    <row r="41" spans="2:36" ht="15" customHeight="1" x14ac:dyDescent="0.2">
      <c r="B41" s="1"/>
      <c r="C41" s="26">
        <v>4</v>
      </c>
      <c r="D41" s="41">
        <f>IF(Liste!C18=0," ",Liste!C18)</f>
        <v>614</v>
      </c>
      <c r="E41" s="41" t="str">
        <f>IF(Liste!D18=0," ",Liste!D18)</f>
        <v>RÜMEYSA YILDIRIM</v>
      </c>
      <c r="F41" s="16">
        <v>1</v>
      </c>
      <c r="G41" s="16">
        <v>1</v>
      </c>
      <c r="H41" s="16">
        <v>1</v>
      </c>
      <c r="I41" s="16">
        <v>1</v>
      </c>
      <c r="J41" s="16">
        <v>1</v>
      </c>
      <c r="K41" s="16">
        <v>1</v>
      </c>
      <c r="L41" s="16">
        <v>1</v>
      </c>
      <c r="M41" s="16">
        <v>1</v>
      </c>
      <c r="N41" s="16">
        <v>1</v>
      </c>
      <c r="O41" s="16">
        <v>10</v>
      </c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39">
        <f t="shared" si="2"/>
        <v>19</v>
      </c>
      <c r="AF41" s="40" t="str">
        <f t="shared" si="3"/>
        <v>GEÇMEZ</v>
      </c>
      <c r="AH41" s="11"/>
      <c r="AI41" s="12"/>
    </row>
    <row r="42" spans="2:36" ht="15" customHeight="1" x14ac:dyDescent="0.2">
      <c r="B42" s="1"/>
      <c r="C42" s="26">
        <v>5</v>
      </c>
      <c r="D42" s="41">
        <f>IF(Liste!C19=0," ",Liste!C19)</f>
        <v>615</v>
      </c>
      <c r="E42" s="41" t="str">
        <f>IF(Liste!D19=0," ",Liste!D19)</f>
        <v>KERİM ÇAKMAK</v>
      </c>
      <c r="F42" s="16">
        <v>5</v>
      </c>
      <c r="G42" s="16">
        <v>6</v>
      </c>
      <c r="H42" s="16">
        <v>6</v>
      </c>
      <c r="I42" s="16">
        <v>6</v>
      </c>
      <c r="J42" s="16">
        <v>6</v>
      </c>
      <c r="K42" s="16">
        <v>6</v>
      </c>
      <c r="L42" s="16">
        <v>6</v>
      </c>
      <c r="M42" s="16">
        <v>5</v>
      </c>
      <c r="N42" s="16">
        <v>5</v>
      </c>
      <c r="O42" s="16">
        <v>10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9">
        <f t="shared" si="2"/>
        <v>61</v>
      </c>
      <c r="AF42" s="40" t="str">
        <f t="shared" si="3"/>
        <v>ORTA</v>
      </c>
      <c r="AH42" s="13"/>
    </row>
    <row r="43" spans="2:36" ht="15" customHeight="1" x14ac:dyDescent="0.2">
      <c r="B43" s="1"/>
      <c r="C43" s="26">
        <v>6</v>
      </c>
      <c r="D43" s="41">
        <f>IF(Liste!C20=0," ",Liste!C20)</f>
        <v>619</v>
      </c>
      <c r="E43" s="41" t="str">
        <f>IF(Liste!D20=0," ",Liste!D20)</f>
        <v>SEVDA BOZKUŞ</v>
      </c>
      <c r="F43" s="16">
        <v>10</v>
      </c>
      <c r="G43" s="16">
        <v>10</v>
      </c>
      <c r="H43" s="16">
        <v>10</v>
      </c>
      <c r="I43" s="16">
        <v>10</v>
      </c>
      <c r="J43" s="16">
        <v>10</v>
      </c>
      <c r="K43" s="16">
        <v>10</v>
      </c>
      <c r="L43" s="16">
        <v>10</v>
      </c>
      <c r="M43" s="16">
        <v>10</v>
      </c>
      <c r="N43" s="16">
        <v>10</v>
      </c>
      <c r="O43" s="16">
        <v>10</v>
      </c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39">
        <f t="shared" si="2"/>
        <v>100</v>
      </c>
      <c r="AF43" s="40" t="str">
        <f t="shared" si="3"/>
        <v>PEKİYİ</v>
      </c>
      <c r="AH43" s="13"/>
    </row>
    <row r="44" spans="2:36" ht="15" customHeight="1" x14ac:dyDescent="0.2">
      <c r="B44" s="1"/>
      <c r="C44" s="26">
        <v>7</v>
      </c>
      <c r="D44" s="41">
        <f>IF(Liste!C21=0," ",Liste!C21)</f>
        <v>625</v>
      </c>
      <c r="E44" s="41" t="str">
        <f>IF(Liste!D21=0," ",Liste!D21)</f>
        <v>ABDULMUTTALİP ATAŞ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>
        <v>1</v>
      </c>
      <c r="N44" s="16">
        <v>1</v>
      </c>
      <c r="O44" s="16">
        <v>10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39">
        <f t="shared" si="2"/>
        <v>19</v>
      </c>
      <c r="AF44" s="40" t="str">
        <f t="shared" si="3"/>
        <v>GEÇMEZ</v>
      </c>
      <c r="AH44" s="13"/>
    </row>
    <row r="45" spans="2:36" ht="15" customHeight="1" x14ac:dyDescent="0.2">
      <c r="B45" s="1"/>
      <c r="C45" s="26">
        <v>8</v>
      </c>
      <c r="D45" s="41">
        <f>IF(Liste!C22=0," ",Liste!C22)</f>
        <v>631</v>
      </c>
      <c r="E45" s="41" t="str">
        <f>IF(Liste!D22=0," ",Liste!D22)</f>
        <v>GÜLLÜ DOĞAN</v>
      </c>
      <c r="F45" s="16">
        <v>6</v>
      </c>
      <c r="G45" s="16">
        <v>6</v>
      </c>
      <c r="H45" s="16">
        <v>6</v>
      </c>
      <c r="I45" s="16">
        <v>6</v>
      </c>
      <c r="J45" s="16">
        <v>6</v>
      </c>
      <c r="K45" s="16">
        <v>6</v>
      </c>
      <c r="L45" s="16">
        <v>6</v>
      </c>
      <c r="M45" s="16">
        <v>6</v>
      </c>
      <c r="N45" s="16">
        <v>6</v>
      </c>
      <c r="O45" s="16">
        <v>10</v>
      </c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39">
        <f t="shared" si="2"/>
        <v>64</v>
      </c>
      <c r="AF45" s="40" t="str">
        <f t="shared" si="3"/>
        <v>ORTA</v>
      </c>
      <c r="AH45" s="13"/>
    </row>
    <row r="46" spans="2:36" ht="15" customHeight="1" x14ac:dyDescent="0.2">
      <c r="B46" s="1"/>
      <c r="C46" s="26">
        <v>9</v>
      </c>
      <c r="D46" s="41">
        <f>IF(Liste!C23=0," ",Liste!C23)</f>
        <v>636</v>
      </c>
      <c r="E46" s="41" t="str">
        <f>IF(Liste!D23=0," ",Liste!D23)</f>
        <v>TUĞÇE YİĞİT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>
        <v>1</v>
      </c>
      <c r="M46" s="16">
        <v>1</v>
      </c>
      <c r="N46" s="16">
        <v>1</v>
      </c>
      <c r="O46" s="16">
        <v>10</v>
      </c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39">
        <f t="shared" si="2"/>
        <v>19</v>
      </c>
      <c r="AF46" s="40" t="str">
        <f t="shared" si="3"/>
        <v>GEÇMEZ</v>
      </c>
      <c r="AH46" s="13"/>
    </row>
    <row r="47" spans="2:36" ht="15" customHeight="1" x14ac:dyDescent="0.2">
      <c r="B47" s="1"/>
      <c r="C47" s="26">
        <v>10</v>
      </c>
      <c r="D47" s="41">
        <f>IF(Liste!C24=0," ",Liste!C24)</f>
        <v>673</v>
      </c>
      <c r="E47" s="41" t="str">
        <f>IF(Liste!D24=0," ",Liste!D24)</f>
        <v>BERAT YÜCEL</v>
      </c>
      <c r="F47" s="16">
        <v>1</v>
      </c>
      <c r="G47" s="16">
        <v>1</v>
      </c>
      <c r="H47" s="16">
        <v>1</v>
      </c>
      <c r="I47" s="16">
        <v>1</v>
      </c>
      <c r="J47" s="16">
        <v>1</v>
      </c>
      <c r="K47" s="16">
        <v>1</v>
      </c>
      <c r="L47" s="16">
        <v>1</v>
      </c>
      <c r="M47" s="16">
        <v>1</v>
      </c>
      <c r="N47" s="16">
        <v>1</v>
      </c>
      <c r="O47" s="16">
        <v>10</v>
      </c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39">
        <f t="shared" si="2"/>
        <v>19</v>
      </c>
      <c r="AF47" s="40" t="str">
        <f t="shared" si="3"/>
        <v>GEÇMEZ</v>
      </c>
      <c r="AH47" s="13"/>
    </row>
    <row r="48" spans="2:36" ht="15" customHeight="1" x14ac:dyDescent="0.2">
      <c r="B48" s="1"/>
      <c r="C48" s="26">
        <v>11</v>
      </c>
      <c r="D48" s="41">
        <f>IF(Liste!C25=0," ",Liste!C25)</f>
        <v>675</v>
      </c>
      <c r="E48" s="41" t="str">
        <f>IF(Liste!D25=0," ",Liste!D25)</f>
        <v>HALİL İBRAHİM CANPOLAT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1</v>
      </c>
      <c r="N48" s="16">
        <v>1</v>
      </c>
      <c r="O48" s="16">
        <v>10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39">
        <f t="shared" si="2"/>
        <v>19</v>
      </c>
      <c r="AF48" s="40" t="str">
        <f t="shared" si="3"/>
        <v>GEÇMEZ</v>
      </c>
      <c r="AH48" s="13"/>
    </row>
    <row r="49" spans="2:34" s="2" customFormat="1" ht="15" customHeight="1" x14ac:dyDescent="0.2">
      <c r="B49" s="1"/>
      <c r="C49" s="26">
        <v>12</v>
      </c>
      <c r="D49" s="41">
        <f>IF(Liste!C26=0," ",Liste!C26)</f>
        <v>676</v>
      </c>
      <c r="E49" s="41" t="str">
        <f>IF(Liste!D26=0," ",Liste!D26)</f>
        <v>AYŞE NUR AKSÜT</v>
      </c>
      <c r="F49" s="16">
        <v>6</v>
      </c>
      <c r="G49" s="16">
        <v>6</v>
      </c>
      <c r="H49" s="16">
        <v>6</v>
      </c>
      <c r="I49" s="16">
        <v>6</v>
      </c>
      <c r="J49" s="16">
        <v>6</v>
      </c>
      <c r="K49" s="16">
        <v>6</v>
      </c>
      <c r="L49" s="16">
        <v>6</v>
      </c>
      <c r="M49" s="16">
        <v>6</v>
      </c>
      <c r="N49" s="16">
        <v>6</v>
      </c>
      <c r="O49" s="16">
        <v>10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39">
        <f t="shared" si="2"/>
        <v>64</v>
      </c>
      <c r="AF49" s="40" t="str">
        <f t="shared" si="3"/>
        <v>ORTA</v>
      </c>
      <c r="AH49" s="13"/>
    </row>
    <row r="50" spans="2:34" s="2" customFormat="1" ht="15" customHeight="1" x14ac:dyDescent="0.2">
      <c r="B50" s="1"/>
      <c r="C50" s="26">
        <v>13</v>
      </c>
      <c r="D50" s="41">
        <f>IF(Liste!C27=0," ",Liste!C27)</f>
        <v>684</v>
      </c>
      <c r="E50" s="41" t="str">
        <f>IF(Liste!D27=0," ",Liste!D27)</f>
        <v>MEHMET ÖZCAN</v>
      </c>
      <c r="F50" s="16">
        <v>5</v>
      </c>
      <c r="G50" s="16">
        <v>6</v>
      </c>
      <c r="H50" s="16">
        <v>6</v>
      </c>
      <c r="I50" s="16">
        <v>6</v>
      </c>
      <c r="J50" s="16">
        <v>6</v>
      </c>
      <c r="K50" s="16">
        <v>6</v>
      </c>
      <c r="L50" s="16">
        <v>6</v>
      </c>
      <c r="M50" s="16">
        <v>5</v>
      </c>
      <c r="N50" s="16">
        <v>5</v>
      </c>
      <c r="O50" s="16">
        <v>10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39">
        <f t="shared" si="2"/>
        <v>61</v>
      </c>
      <c r="AF50" s="40" t="str">
        <f t="shared" si="3"/>
        <v>ORTA</v>
      </c>
      <c r="AH50" s="13"/>
    </row>
    <row r="51" spans="2:34" s="2" customFormat="1" ht="15" customHeight="1" x14ac:dyDescent="0.2">
      <c r="B51" s="1"/>
      <c r="C51" s="26">
        <v>14</v>
      </c>
      <c r="D51" s="41">
        <f>IF(Liste!C28=0," ",Liste!C28)</f>
        <v>698</v>
      </c>
      <c r="E51" s="41" t="str">
        <f>IF(Liste!D28=0," ",Liste!D28)</f>
        <v>YAĞMUR KILIÇ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10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39">
        <f t="shared" si="2"/>
        <v>19</v>
      </c>
      <c r="AF51" s="40" t="str">
        <f t="shared" si="3"/>
        <v>GEÇMEZ</v>
      </c>
      <c r="AH51" s="13"/>
    </row>
    <row r="52" spans="2:34" s="2" customFormat="1" ht="15" customHeight="1" x14ac:dyDescent="0.2">
      <c r="B52" s="1"/>
      <c r="C52" s="26">
        <v>15</v>
      </c>
      <c r="D52" s="41">
        <f>IF(Liste!C29=0," ",Liste!C29)</f>
        <v>701</v>
      </c>
      <c r="E52" s="41" t="str">
        <f>IF(Liste!D29=0," ",Liste!D29)</f>
        <v>BERFİN ESRA APO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>
        <v>1</v>
      </c>
      <c r="N52" s="16">
        <v>1</v>
      </c>
      <c r="O52" s="16">
        <v>10</v>
      </c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39">
        <f t="shared" si="2"/>
        <v>19</v>
      </c>
      <c r="AF52" s="40" t="str">
        <f t="shared" si="3"/>
        <v>GEÇMEZ</v>
      </c>
      <c r="AH52" s="13"/>
    </row>
    <row r="53" spans="2:34" s="2" customFormat="1" ht="15" customHeight="1" x14ac:dyDescent="0.2">
      <c r="B53" s="1"/>
      <c r="C53" s="26">
        <v>16</v>
      </c>
      <c r="D53" s="41">
        <f>IF(Liste!C30=0," ",Liste!C30)</f>
        <v>707</v>
      </c>
      <c r="E53" s="41" t="str">
        <f>IF(Liste!D30=0," ",Liste!D30)</f>
        <v>İKRA DOĞAN</v>
      </c>
      <c r="F53" s="16">
        <v>6</v>
      </c>
      <c r="G53" s="16">
        <v>6</v>
      </c>
      <c r="H53" s="16">
        <v>6</v>
      </c>
      <c r="I53" s="16">
        <v>6</v>
      </c>
      <c r="J53" s="16">
        <v>6</v>
      </c>
      <c r="K53" s="16">
        <v>6</v>
      </c>
      <c r="L53" s="16">
        <v>6</v>
      </c>
      <c r="M53" s="16">
        <v>6</v>
      </c>
      <c r="N53" s="16">
        <v>6</v>
      </c>
      <c r="O53" s="16">
        <v>10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39">
        <f t="shared" si="2"/>
        <v>64</v>
      </c>
      <c r="AF53" s="40" t="str">
        <f t="shared" si="3"/>
        <v>ORTA</v>
      </c>
      <c r="AH53" s="13"/>
    </row>
    <row r="54" spans="2:34" s="2" customFormat="1" ht="15" customHeight="1" x14ac:dyDescent="0.2">
      <c r="B54" s="1"/>
      <c r="C54" s="26">
        <v>17</v>
      </c>
      <c r="D54" s="41">
        <f>IF(Liste!C31=0," ",Liste!C31)</f>
        <v>722</v>
      </c>
      <c r="E54" s="41" t="str">
        <f>IF(Liste!D31=0," ",Liste!D31)</f>
        <v>BATUHAN KARABAY</v>
      </c>
      <c r="F54" s="16">
        <v>4</v>
      </c>
      <c r="G54" s="16">
        <v>2</v>
      </c>
      <c r="H54" s="16">
        <v>3</v>
      </c>
      <c r="I54" s="16">
        <v>2</v>
      </c>
      <c r="J54" s="16">
        <v>3</v>
      </c>
      <c r="K54" s="16">
        <v>2</v>
      </c>
      <c r="L54" s="16">
        <v>3</v>
      </c>
      <c r="M54" s="16">
        <v>2</v>
      </c>
      <c r="N54" s="16">
        <v>3</v>
      </c>
      <c r="O54" s="16">
        <v>10</v>
      </c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39">
        <f t="shared" si="2"/>
        <v>34</v>
      </c>
      <c r="AF54" s="40" t="str">
        <f t="shared" si="3"/>
        <v>GEÇMEZ</v>
      </c>
      <c r="AH54" s="13"/>
    </row>
    <row r="55" spans="2:34" s="2" customFormat="1" ht="15" customHeight="1" x14ac:dyDescent="0.2">
      <c r="B55" s="1"/>
      <c r="C55" s="26">
        <v>18</v>
      </c>
      <c r="D55" s="41">
        <f>IF(Liste!C32=0," ",Liste!C32)</f>
        <v>724</v>
      </c>
      <c r="E55" s="41" t="str">
        <f>IF(Liste!D32=0," ",Liste!D32)</f>
        <v>MEHMET MUSTAFA YENİCE</v>
      </c>
      <c r="F55" s="16">
        <v>1</v>
      </c>
      <c r="G55" s="16">
        <v>1</v>
      </c>
      <c r="H55" s="16">
        <v>2</v>
      </c>
      <c r="I55" s="16">
        <v>1</v>
      </c>
      <c r="J55" s="16">
        <v>2</v>
      </c>
      <c r="K55" s="16">
        <v>1</v>
      </c>
      <c r="L55" s="16">
        <v>2</v>
      </c>
      <c r="M55" s="16">
        <v>1</v>
      </c>
      <c r="N55" s="16">
        <v>1</v>
      </c>
      <c r="O55" s="16">
        <v>10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39">
        <f t="shared" si="2"/>
        <v>22</v>
      </c>
      <c r="AF55" s="40" t="str">
        <f t="shared" si="3"/>
        <v>GEÇMEZ</v>
      </c>
      <c r="AH55" s="13"/>
    </row>
    <row r="56" spans="2:34" s="2" customFormat="1" ht="15" customHeight="1" x14ac:dyDescent="0.2">
      <c r="B56" s="1"/>
      <c r="C56" s="26">
        <v>19</v>
      </c>
      <c r="D56" s="41">
        <f>IF(Liste!C33=0," ",Liste!C33)</f>
        <v>731</v>
      </c>
      <c r="E56" s="41" t="str">
        <f>IF(Liste!D33=0," ",Liste!D33)</f>
        <v>SAHRANUR KARAOĞLU</v>
      </c>
      <c r="F56" s="16">
        <v>1</v>
      </c>
      <c r="G56" s="16">
        <v>1</v>
      </c>
      <c r="H56" s="16">
        <v>2</v>
      </c>
      <c r="I56" s="16">
        <v>1</v>
      </c>
      <c r="J56" s="16">
        <v>2</v>
      </c>
      <c r="K56" s="16">
        <v>1</v>
      </c>
      <c r="L56" s="16">
        <v>2</v>
      </c>
      <c r="M56" s="16">
        <v>1</v>
      </c>
      <c r="N56" s="16">
        <v>1</v>
      </c>
      <c r="O56" s="16">
        <v>10</v>
      </c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39">
        <f t="shared" si="2"/>
        <v>22</v>
      </c>
      <c r="AF56" s="40" t="str">
        <f t="shared" si="3"/>
        <v>GEÇMEZ</v>
      </c>
      <c r="AH56" s="13"/>
    </row>
    <row r="57" spans="2:34" s="2" customFormat="1" ht="15" customHeight="1" x14ac:dyDescent="0.2">
      <c r="B57" s="1"/>
      <c r="C57" s="26">
        <v>20</v>
      </c>
      <c r="D57" s="41">
        <f>IF(Liste!C34=0," ",Liste!C34)</f>
        <v>734</v>
      </c>
      <c r="E57" s="41" t="str">
        <f>IF(Liste!D34=0," ",Liste!D34)</f>
        <v>SUDE NUR GÜNDÜZ</v>
      </c>
      <c r="F57" s="16">
        <v>1</v>
      </c>
      <c r="G57" s="16">
        <v>1</v>
      </c>
      <c r="H57" s="16">
        <v>2</v>
      </c>
      <c r="I57" s="16">
        <v>1</v>
      </c>
      <c r="J57" s="16">
        <v>2</v>
      </c>
      <c r="K57" s="16">
        <v>1</v>
      </c>
      <c r="L57" s="16">
        <v>2</v>
      </c>
      <c r="M57" s="16">
        <v>1</v>
      </c>
      <c r="N57" s="16">
        <v>1</v>
      </c>
      <c r="O57" s="16">
        <v>10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39">
        <f t="shared" si="2"/>
        <v>22</v>
      </c>
      <c r="AF57" s="40" t="str">
        <f t="shared" si="3"/>
        <v>GEÇMEZ</v>
      </c>
      <c r="AH57" s="13"/>
    </row>
    <row r="58" spans="2:34" s="2" customFormat="1" ht="15" customHeight="1" x14ac:dyDescent="0.2">
      <c r="B58" s="1"/>
      <c r="C58" s="26">
        <v>21</v>
      </c>
      <c r="D58" s="41">
        <f>IF(Liste!C35=0," ",Liste!C35)</f>
        <v>743</v>
      </c>
      <c r="E58" s="41" t="str">
        <f>IF(Liste!D35=0," ",Liste!D35)</f>
        <v>RESUL DAĞDELEN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39" t="str">
        <f t="shared" si="2"/>
        <v xml:space="preserve"> </v>
      </c>
      <c r="AF58" s="40" t="str">
        <f t="shared" si="3"/>
        <v xml:space="preserve"> </v>
      </c>
      <c r="AH58" s="13"/>
    </row>
    <row r="59" spans="2:34" s="2" customFormat="1" ht="15" customHeight="1" x14ac:dyDescent="0.2">
      <c r="B59" s="1"/>
      <c r="C59" s="26">
        <v>22</v>
      </c>
      <c r="D59" s="41">
        <f>IF(Liste!C36=0," ",Liste!C36)</f>
        <v>767</v>
      </c>
      <c r="E59" s="41" t="str">
        <f>IF(Liste!D36=0," ",Liste!D36)</f>
        <v>İLAYDA GÜRHAN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39" t="str">
        <f t="shared" si="2"/>
        <v xml:space="preserve"> </v>
      </c>
      <c r="AF59" s="40" t="str">
        <f t="shared" si="3"/>
        <v xml:space="preserve"> </v>
      </c>
      <c r="AH59" s="13"/>
    </row>
    <row r="60" spans="2:34" s="2" customFormat="1" ht="15" customHeight="1" x14ac:dyDescent="0.2">
      <c r="B60" s="1"/>
      <c r="C60" s="26">
        <v>23</v>
      </c>
      <c r="D60" s="41">
        <f>IF(Liste!C37=0," ",Liste!C37)</f>
        <v>774</v>
      </c>
      <c r="E60" s="41" t="str">
        <f>IF(Liste!D37=0," ",Liste!D37)</f>
        <v>FATİH AYIK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39" t="str">
        <f t="shared" si="2"/>
        <v xml:space="preserve"> </v>
      </c>
      <c r="AF60" s="40" t="str">
        <f t="shared" si="3"/>
        <v xml:space="preserve"> </v>
      </c>
      <c r="AH60" s="13"/>
    </row>
    <row r="61" spans="2:34" s="2" customFormat="1" ht="15" customHeight="1" x14ac:dyDescent="0.2">
      <c r="B61" s="1"/>
      <c r="C61" s="26">
        <v>24</v>
      </c>
      <c r="D61" s="41">
        <f>IF(Liste!C38=0," ",Liste!C38)</f>
        <v>777</v>
      </c>
      <c r="E61" s="41" t="str">
        <f>IF(Liste!D38=0," ",Liste!D38)</f>
        <v>MEHMET EFE KOŞAR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39" t="str">
        <f t="shared" si="2"/>
        <v xml:space="preserve"> </v>
      </c>
      <c r="AF61" s="40" t="str">
        <f t="shared" si="3"/>
        <v xml:space="preserve"> </v>
      </c>
      <c r="AH61" s="13"/>
    </row>
    <row r="62" spans="2:34" s="2" customFormat="1" ht="15" customHeight="1" x14ac:dyDescent="0.2">
      <c r="B62" s="1"/>
      <c r="C62" s="26">
        <v>25</v>
      </c>
      <c r="D62" s="41">
        <f>IF(Liste!C39=0," ",Liste!C39)</f>
        <v>780</v>
      </c>
      <c r="E62" s="41" t="str">
        <f>IF(Liste!D39=0," ",Liste!D39)</f>
        <v>ASLI BAYRİ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39" t="str">
        <f t="shared" si="2"/>
        <v xml:space="preserve"> </v>
      </c>
      <c r="AF62" s="40" t="str">
        <f t="shared" si="3"/>
        <v xml:space="preserve"> </v>
      </c>
      <c r="AH62" s="13"/>
    </row>
    <row r="63" spans="2:34" s="2" customFormat="1" ht="15" customHeight="1" x14ac:dyDescent="0.2">
      <c r="B63" s="1"/>
      <c r="C63" s="26">
        <v>26</v>
      </c>
      <c r="D63" s="41">
        <f>IF(Liste!C40=0," ",Liste!C40)</f>
        <v>787</v>
      </c>
      <c r="E63" s="41" t="str">
        <f>IF(Liste!D40=0," ",Liste!D40)</f>
        <v>AHMET EMİN ÖZCAN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39" t="str">
        <f t="shared" si="2"/>
        <v xml:space="preserve"> </v>
      </c>
      <c r="AF63" s="40" t="str">
        <f t="shared" si="3"/>
        <v xml:space="preserve"> </v>
      </c>
      <c r="AH63" s="13"/>
    </row>
    <row r="64" spans="2:34" s="2" customFormat="1" ht="15" customHeight="1" x14ac:dyDescent="0.2">
      <c r="B64" s="1"/>
      <c r="C64" s="26">
        <v>27</v>
      </c>
      <c r="D64" s="41">
        <f>IF(Liste!C41=0," ",Liste!C41)</f>
        <v>789</v>
      </c>
      <c r="E64" s="41" t="str">
        <f>IF(Liste!D41=0," ",Liste!D41)</f>
        <v>KÜBRA KELEŞ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9" t="str">
        <f t="shared" si="2"/>
        <v xml:space="preserve"> </v>
      </c>
      <c r="AF64" s="40" t="str">
        <f t="shared" si="3"/>
        <v xml:space="preserve"> </v>
      </c>
      <c r="AH64" s="9"/>
    </row>
    <row r="65" spans="2:32" s="2" customFormat="1" ht="15" customHeight="1" x14ac:dyDescent="0.2">
      <c r="B65" s="1"/>
      <c r="C65" s="26">
        <v>28</v>
      </c>
      <c r="D65" s="41" t="str">
        <f>IF(Liste!C42=0," ",Liste!C42)</f>
        <v xml:space="preserve"> </v>
      </c>
      <c r="E65" s="41" t="str">
        <f>IF(Liste!D42=0," ",Liste!D42)</f>
        <v xml:space="preserve"> 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39" t="str">
        <f t="shared" si="2"/>
        <v xml:space="preserve"> </v>
      </c>
      <c r="AF65" s="40" t="str">
        <f t="shared" si="3"/>
        <v xml:space="preserve"> </v>
      </c>
    </row>
    <row r="66" spans="2:32" s="2" customFormat="1" ht="15" customHeight="1" x14ac:dyDescent="0.2">
      <c r="B66" s="1"/>
      <c r="C66" s="26">
        <v>29</v>
      </c>
      <c r="D66" s="41" t="str">
        <f>IF(Liste!C43=0," ",Liste!C43)</f>
        <v xml:space="preserve"> </v>
      </c>
      <c r="E66" s="41" t="str">
        <f>IF(Liste!D43=0," ",Liste!D43)</f>
        <v xml:space="preserve"> 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39" t="str">
        <f t="shared" si="2"/>
        <v xml:space="preserve"> </v>
      </c>
      <c r="AF66" s="40" t="str">
        <f t="shared" si="3"/>
        <v xml:space="preserve"> </v>
      </c>
    </row>
    <row r="67" spans="2:32" s="2" customFormat="1" ht="15" customHeight="1" x14ac:dyDescent="0.2">
      <c r="B67" s="1"/>
      <c r="C67" s="26">
        <v>30</v>
      </c>
      <c r="D67" s="41" t="str">
        <f>IF(Liste!C44=0," ",Liste!C44)</f>
        <v xml:space="preserve"> </v>
      </c>
      <c r="E67" s="41" t="str">
        <f>IF(Liste!D44=0," ",Liste!D44)</f>
        <v xml:space="preserve"> 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39" t="str">
        <f t="shared" si="2"/>
        <v xml:space="preserve"> </v>
      </c>
      <c r="AF67" s="40" t="str">
        <f t="shared" si="3"/>
        <v xml:space="preserve"> </v>
      </c>
    </row>
    <row r="68" spans="2:32" s="2" customFormat="1" ht="15" customHeight="1" x14ac:dyDescent="0.2">
      <c r="B68" s="1"/>
      <c r="C68" s="26">
        <v>31</v>
      </c>
      <c r="D68" s="41" t="str">
        <f>IF(Liste!C45=0," ",Liste!C45)</f>
        <v xml:space="preserve"> </v>
      </c>
      <c r="E68" s="41" t="str">
        <f>IF(Liste!D45=0," ",Liste!D45)</f>
        <v xml:space="preserve"> 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39" t="str">
        <f t="shared" si="2"/>
        <v xml:space="preserve"> </v>
      </c>
      <c r="AF68" s="40" t="str">
        <f t="shared" si="3"/>
        <v xml:space="preserve"> </v>
      </c>
    </row>
    <row r="69" spans="2:32" s="2" customFormat="1" ht="15" customHeight="1" x14ac:dyDescent="0.2">
      <c r="B69" s="1"/>
      <c r="C69" s="26">
        <v>32</v>
      </c>
      <c r="D69" s="41" t="str">
        <f>IF(Liste!C46=0," ",Liste!C46)</f>
        <v xml:space="preserve"> </v>
      </c>
      <c r="E69" s="41" t="str">
        <f>IF(Liste!D46=0," ",Liste!D46)</f>
        <v xml:space="preserve"> 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39" t="str">
        <f t="shared" si="2"/>
        <v xml:space="preserve"> </v>
      </c>
      <c r="AF69" s="40" t="str">
        <f t="shared" si="3"/>
        <v xml:space="preserve"> </v>
      </c>
    </row>
    <row r="70" spans="2:32" s="2" customFormat="1" ht="15" customHeight="1" x14ac:dyDescent="0.2">
      <c r="B70" s="1"/>
      <c r="C70" s="26">
        <v>33</v>
      </c>
      <c r="D70" s="41" t="str">
        <f>IF(Liste!C47=0," ",Liste!C47)</f>
        <v xml:space="preserve"> </v>
      </c>
      <c r="E70" s="41" t="str">
        <f>IF(Liste!D47=0," ",Liste!D47)</f>
        <v xml:space="preserve"> 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39" t="str">
        <f t="shared" si="2"/>
        <v xml:space="preserve"> </v>
      </c>
      <c r="AF70" s="40" t="str">
        <f t="shared" si="3"/>
        <v xml:space="preserve"> </v>
      </c>
    </row>
    <row r="71" spans="2:32" s="2" customFormat="1" ht="15" customHeight="1" x14ac:dyDescent="0.2">
      <c r="B71" s="1"/>
      <c r="C71" s="26">
        <v>34</v>
      </c>
      <c r="D71" s="41" t="str">
        <f>IF(Liste!C48=0," ",Liste!C48)</f>
        <v xml:space="preserve"> </v>
      </c>
      <c r="E71" s="41" t="str">
        <f>IF(Liste!D48=0," ",Liste!D48)</f>
        <v xml:space="preserve"> 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39" t="str">
        <f t="shared" si="2"/>
        <v xml:space="preserve"> </v>
      </c>
      <c r="AF71" s="40" t="str">
        <f t="shared" si="3"/>
        <v xml:space="preserve"> </v>
      </c>
    </row>
    <row r="72" spans="2:32" s="2" customFormat="1" ht="15" customHeight="1" x14ac:dyDescent="0.2">
      <c r="B72" s="1"/>
      <c r="C72" s="53">
        <v>35</v>
      </c>
      <c r="D72" s="41" t="str">
        <f>IF(Liste!C49=0," ",Liste!C49)</f>
        <v xml:space="preserve"> </v>
      </c>
      <c r="E72" s="41" t="str">
        <f>IF(Liste!D49=0," ",Liste!D49)</f>
        <v xml:space="preserve"> 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55"/>
      <c r="AA72" s="55"/>
      <c r="AB72" s="55"/>
      <c r="AC72" s="55"/>
      <c r="AD72" s="55"/>
      <c r="AE72" s="39" t="str">
        <f t="shared" si="2"/>
        <v xml:space="preserve"> </v>
      </c>
      <c r="AF72" s="40" t="str">
        <f t="shared" si="3"/>
        <v xml:space="preserve"> </v>
      </c>
    </row>
    <row r="73" spans="2:32" s="2" customFormat="1" ht="15" customHeight="1" x14ac:dyDescent="0.2">
      <c r="B73" s="1"/>
      <c r="C73" s="53">
        <v>36</v>
      </c>
      <c r="D73" s="41" t="str">
        <f>IF(Liste!C50=0," ",Liste!C50)</f>
        <v xml:space="preserve"> </v>
      </c>
      <c r="E73" s="41" t="str">
        <f>IF(Liste!D50=0," ",Liste!D50)</f>
        <v xml:space="preserve"> 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55"/>
      <c r="AA73" s="55"/>
      <c r="AB73" s="55"/>
      <c r="AC73" s="55"/>
      <c r="AD73" s="55"/>
      <c r="AE73" s="39" t="str">
        <f t="shared" si="2"/>
        <v xml:space="preserve"> </v>
      </c>
      <c r="AF73" s="40" t="str">
        <f t="shared" si="3"/>
        <v xml:space="preserve"> </v>
      </c>
    </row>
    <row r="74" spans="2:32" s="2" customFormat="1" ht="15" customHeight="1" x14ac:dyDescent="0.2">
      <c r="B74" s="1"/>
      <c r="C74" s="53">
        <v>37</v>
      </c>
      <c r="D74" s="41" t="str">
        <f>IF(Liste!C51=0," ",Liste!C51)</f>
        <v xml:space="preserve"> </v>
      </c>
      <c r="E74" s="41" t="str">
        <f>IF(Liste!D51=0," ",Liste!D51)</f>
        <v xml:space="preserve"> 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55"/>
      <c r="AA74" s="55"/>
      <c r="AB74" s="55"/>
      <c r="AC74" s="55"/>
      <c r="AD74" s="55"/>
      <c r="AE74" s="39" t="str">
        <f t="shared" si="2"/>
        <v xml:space="preserve"> </v>
      </c>
      <c r="AF74" s="40" t="str">
        <f t="shared" si="3"/>
        <v xml:space="preserve"> </v>
      </c>
    </row>
    <row r="75" spans="2:32" s="2" customFormat="1" ht="15" customHeight="1" x14ac:dyDescent="0.2">
      <c r="B75" s="1"/>
      <c r="C75" s="53">
        <v>38</v>
      </c>
      <c r="D75" s="41" t="str">
        <f>IF(Liste!C52=0," ",Liste!C52)</f>
        <v xml:space="preserve"> </v>
      </c>
      <c r="E75" s="41" t="str">
        <f>IF(Liste!D52=0," ",Liste!D52)</f>
        <v xml:space="preserve"> 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55"/>
      <c r="AA75" s="55"/>
      <c r="AB75" s="55"/>
      <c r="AC75" s="55"/>
      <c r="AD75" s="55"/>
      <c r="AE75" s="39" t="str">
        <f t="shared" si="2"/>
        <v xml:space="preserve"> </v>
      </c>
      <c r="AF75" s="40" t="str">
        <f t="shared" si="3"/>
        <v xml:space="preserve"> </v>
      </c>
    </row>
    <row r="76" spans="2:32" s="2" customFormat="1" ht="15" customHeight="1" x14ac:dyDescent="0.2">
      <c r="B76" s="1"/>
      <c r="C76" s="53">
        <v>39</v>
      </c>
      <c r="D76" s="41" t="str">
        <f>IF(Liste!C53=0," ",Liste!C53)</f>
        <v xml:space="preserve"> </v>
      </c>
      <c r="E76" s="41" t="str">
        <f>IF(Liste!D53=0," ",Liste!D53)</f>
        <v xml:space="preserve"> 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55"/>
      <c r="AA76" s="55"/>
      <c r="AB76" s="55"/>
      <c r="AC76" s="55"/>
      <c r="AD76" s="55"/>
      <c r="AE76" s="39" t="str">
        <f t="shared" si="2"/>
        <v xml:space="preserve"> </v>
      </c>
      <c r="AF76" s="40" t="str">
        <f t="shared" si="3"/>
        <v xml:space="preserve"> </v>
      </c>
    </row>
    <row r="77" spans="2:32" s="2" customFormat="1" ht="18" customHeight="1" thickBot="1" x14ac:dyDescent="0.25">
      <c r="B77" s="1"/>
      <c r="C77" s="50">
        <v>40</v>
      </c>
      <c r="D77" s="54" t="str">
        <f>IF(Liste!C54=0," ",Liste!C54)</f>
        <v xml:space="preserve"> </v>
      </c>
      <c r="E77" s="54" t="str">
        <f>IF(Liste!D54=0," ",Liste!D54)</f>
        <v xml:space="preserve"> 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51"/>
      <c r="AA77" s="51"/>
      <c r="AB77" s="51"/>
      <c r="AC77" s="51"/>
      <c r="AD77" s="51"/>
      <c r="AE77" s="52" t="str">
        <f t="shared" si="2"/>
        <v xml:space="preserve"> </v>
      </c>
      <c r="AF77" s="40" t="str">
        <f t="shared" si="3"/>
        <v xml:space="preserve"> </v>
      </c>
    </row>
    <row r="78" spans="2:32" s="2" customFormat="1" ht="18" customHeight="1" thickBot="1" x14ac:dyDescent="0.25">
      <c r="B78" s="1"/>
      <c r="C78" s="60">
        <v>41</v>
      </c>
      <c r="D78" s="41" t="str">
        <f>IF(Liste!C55=0," ",Liste!C55)</f>
        <v xml:space="preserve"> </v>
      </c>
      <c r="E78" s="41" t="str">
        <f>IF(Liste!D55=0," ",Liste!D55)</f>
        <v xml:space="preserve"> 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1"/>
      <c r="AA78" s="61"/>
      <c r="AB78" s="61"/>
      <c r="AC78" s="61"/>
      <c r="AD78" s="61"/>
      <c r="AE78" s="52" t="str">
        <f t="shared" si="2"/>
        <v xml:space="preserve"> </v>
      </c>
      <c r="AF78" s="40" t="str">
        <f t="shared" si="3"/>
        <v xml:space="preserve"> </v>
      </c>
    </row>
    <row r="79" spans="2:32" s="2" customFormat="1" ht="18" customHeight="1" thickBot="1" x14ac:dyDescent="0.25">
      <c r="B79" s="1"/>
      <c r="C79" s="60">
        <v>42</v>
      </c>
      <c r="D79" s="41" t="str">
        <f>IF(Liste!C58=0," ",Liste!C58)</f>
        <v xml:space="preserve"> </v>
      </c>
      <c r="E79" s="54" t="str">
        <f>IF(Liste!D58=0," ",Liste!D58)</f>
        <v xml:space="preserve"> 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1"/>
      <c r="AA79" s="61"/>
      <c r="AB79" s="61"/>
      <c r="AC79" s="61"/>
      <c r="AD79" s="61"/>
      <c r="AE79" s="52" t="str">
        <f t="shared" si="2"/>
        <v xml:space="preserve"> </v>
      </c>
      <c r="AF79" s="40" t="str">
        <f t="shared" si="3"/>
        <v xml:space="preserve"> </v>
      </c>
    </row>
    <row r="80" spans="2:32" s="2" customFormat="1" ht="18" customHeight="1" thickBot="1" x14ac:dyDescent="0.25">
      <c r="B80" s="1"/>
      <c r="C80" s="60">
        <v>43</v>
      </c>
      <c r="D80" s="54" t="str">
        <f>IF(Liste!C59=0," ",Liste!C59)</f>
        <v xml:space="preserve"> </v>
      </c>
      <c r="E80" s="41" t="str">
        <f>IF(Liste!D59=0," ",Liste!D59)</f>
        <v xml:space="preserve"> 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1"/>
      <c r="AA80" s="61"/>
      <c r="AB80" s="61"/>
      <c r="AC80" s="61"/>
      <c r="AD80" s="61"/>
      <c r="AE80" s="52" t="str">
        <f t="shared" si="2"/>
        <v xml:space="preserve"> </v>
      </c>
      <c r="AF80" s="40" t="str">
        <f t="shared" si="3"/>
        <v xml:space="preserve"> </v>
      </c>
    </row>
    <row r="81" spans="2:33" s="2" customFormat="1" ht="18" customHeight="1" thickBot="1" x14ac:dyDescent="0.25">
      <c r="B81" s="1"/>
      <c r="C81" s="60">
        <v>44</v>
      </c>
      <c r="D81" s="41" t="str">
        <f>IF(Liste!C60=0," ",Liste!C60)</f>
        <v xml:space="preserve"> </v>
      </c>
      <c r="E81" s="54" t="str">
        <f>IF(Liste!D60=0," ",Liste!D60)</f>
        <v xml:space="preserve"> 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1"/>
      <c r="AA81" s="61"/>
      <c r="AB81" s="61"/>
      <c r="AC81" s="61"/>
      <c r="AD81" s="61"/>
      <c r="AE81" s="52" t="str">
        <f t="shared" si="2"/>
        <v xml:space="preserve"> </v>
      </c>
      <c r="AF81" s="40" t="str">
        <f t="shared" si="3"/>
        <v xml:space="preserve"> </v>
      </c>
    </row>
    <row r="82" spans="2:33" s="2" customFormat="1" ht="18" customHeight="1" thickBot="1" x14ac:dyDescent="0.25">
      <c r="B82" s="1"/>
      <c r="C82" s="60">
        <v>45</v>
      </c>
      <c r="D82" s="41" t="str">
        <f>IF(Liste!C61=0," ",Liste!C61)</f>
        <v xml:space="preserve"> </v>
      </c>
      <c r="E82" s="41" t="str">
        <f>IF(Liste!D61=0," ",Liste!D61)</f>
        <v xml:space="preserve"> 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1"/>
      <c r="AA82" s="61"/>
      <c r="AB82" s="61"/>
      <c r="AC82" s="61"/>
      <c r="AD82" s="61"/>
      <c r="AE82" s="52" t="str">
        <f t="shared" si="2"/>
        <v xml:space="preserve"> </v>
      </c>
      <c r="AF82" s="40" t="str">
        <f t="shared" si="3"/>
        <v xml:space="preserve"> </v>
      </c>
    </row>
    <row r="83" spans="2:33" s="2" customFormat="1" ht="18" customHeight="1" thickBot="1" x14ac:dyDescent="0.25">
      <c r="B83" s="1"/>
      <c r="C83" s="60">
        <v>46</v>
      </c>
      <c r="D83" s="54" t="str">
        <f>IF(Liste!C62=0," ",Liste!C62)</f>
        <v xml:space="preserve"> </v>
      </c>
      <c r="E83" s="54" t="str">
        <f>IF(Liste!D62=0," ",Liste!D62)</f>
        <v xml:space="preserve"> 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1"/>
      <c r="AA83" s="61"/>
      <c r="AB83" s="61"/>
      <c r="AC83" s="61"/>
      <c r="AD83" s="61"/>
      <c r="AE83" s="52" t="str">
        <f t="shared" si="2"/>
        <v xml:space="preserve"> </v>
      </c>
      <c r="AF83" s="40" t="str">
        <f t="shared" si="3"/>
        <v xml:space="preserve"> </v>
      </c>
    </row>
    <row r="84" spans="2:33" s="2" customFormat="1" ht="18" customHeight="1" thickBot="1" x14ac:dyDescent="0.25">
      <c r="B84" s="1"/>
      <c r="C84" s="60">
        <v>47</v>
      </c>
      <c r="D84" s="41" t="str">
        <f>IF(Liste!C63=0," ",Liste!C63)</f>
        <v xml:space="preserve"> </v>
      </c>
      <c r="E84" s="41" t="str">
        <f>IF(Liste!D63=0," ",Liste!D63)</f>
        <v xml:space="preserve"> 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1"/>
      <c r="AA84" s="61"/>
      <c r="AB84" s="61"/>
      <c r="AC84" s="61"/>
      <c r="AD84" s="61"/>
      <c r="AE84" s="52" t="str">
        <f t="shared" si="2"/>
        <v xml:space="preserve"> </v>
      </c>
      <c r="AF84" s="40" t="str">
        <f t="shared" si="3"/>
        <v xml:space="preserve"> </v>
      </c>
    </row>
    <row r="85" spans="2:33" s="2" customFormat="1" ht="18" customHeight="1" thickBot="1" x14ac:dyDescent="0.25">
      <c r="B85" s="1"/>
      <c r="C85" s="60">
        <v>48</v>
      </c>
      <c r="D85" s="41" t="str">
        <f>IF(Liste!C64=0," ",Liste!C64)</f>
        <v xml:space="preserve"> </v>
      </c>
      <c r="E85" s="41" t="str">
        <f>IF(Liste!D64=0," ",Liste!D64)</f>
        <v xml:space="preserve"> 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1"/>
      <c r="AA85" s="61"/>
      <c r="AB85" s="61"/>
      <c r="AC85" s="61"/>
      <c r="AD85" s="61"/>
      <c r="AE85" s="52" t="str">
        <f t="shared" si="2"/>
        <v xml:space="preserve"> </v>
      </c>
      <c r="AF85" s="40" t="str">
        <f t="shared" si="3"/>
        <v xml:space="preserve"> </v>
      </c>
    </row>
    <row r="86" spans="2:33" s="2" customFormat="1" ht="24.95" customHeight="1" thickBot="1" x14ac:dyDescent="0.25">
      <c r="B86" s="1"/>
      <c r="C86" s="86" t="s">
        <v>7</v>
      </c>
      <c r="D86" s="87"/>
      <c r="E86" s="87"/>
      <c r="F86" s="49">
        <f>IF(F9=0," ",((SUM(F38:F85)/COUNT(F38:F85))*100)/F9)</f>
        <v>27.5</v>
      </c>
      <c r="G86" s="49">
        <f>IF(F10=0," ",((SUM(G38:G85)/COUNT(G38:G85))*100)/F10)</f>
        <v>27.5</v>
      </c>
      <c r="H86" s="49">
        <f>IF(F11=0," ",((SUM(H38:H74)/COUNT(H38:H74))*100)/F11)</f>
        <v>29.5</v>
      </c>
      <c r="I86" s="49">
        <f>IF(F12=0," ",((SUM(I38:I74)/COUNT(I38:I74))*100)/F12)</f>
        <v>27.5</v>
      </c>
      <c r="J86" s="49">
        <f>IF(F13=0," ",((SUM(J38:J74)/COUNT(J38:J74))*100)/F13)</f>
        <v>29.5</v>
      </c>
      <c r="K86" s="49">
        <f>IF(F14=0," ",((SUM(K38:K74)/COUNT(K38:K74))*100)/F14)</f>
        <v>27.5</v>
      </c>
      <c r="L86" s="49">
        <f>IF(F15=0," ",((SUM(L38:L74)/COUNT(L38:L74))*100)/F15)</f>
        <v>29.5</v>
      </c>
      <c r="M86" s="49">
        <f>IF(F16=0," ",((SUM(M38:M74)/COUNT(M38:M74))*100)/F16)</f>
        <v>26.5</v>
      </c>
      <c r="N86" s="49">
        <f>IF(F17=0," ",((SUM(N38:N74)/COUNT(N38:N74))*100)/F17)</f>
        <v>27</v>
      </c>
      <c r="O86" s="49">
        <f>IF(F18=0," ",((SUM(O38:O74)/COUNT(O38:O74))*100)/F18)</f>
        <v>100</v>
      </c>
      <c r="P86" s="49" t="str">
        <f>IF(F19=0," ",((SUM(P38:P74)/COUNT(P38:P74))*100)/F19)</f>
        <v xml:space="preserve"> </v>
      </c>
      <c r="Q86" s="49" t="str">
        <f>IF(F20=0," ",((SUM(Q38:Q74)/COUNT(Q38:Q74))*100)/F20)</f>
        <v xml:space="preserve"> </v>
      </c>
      <c r="R86" s="49" t="str">
        <f>IF(F21=0," ",((SUM(R38:R74)/COUNT(R38:R74))*100)/F21)</f>
        <v xml:space="preserve"> </v>
      </c>
      <c r="S86" s="49" t="str">
        <f>IF(F22=0," ",((SUM(S38:S74)/COUNT(S38:S74))*100)/F22)</f>
        <v xml:space="preserve"> </v>
      </c>
      <c r="T86" s="49" t="str">
        <f>IF(F23=0," ",((SUM(T38:T74)/COUNT(T38:T74))*100)/F23)</f>
        <v xml:space="preserve"> </v>
      </c>
      <c r="U86" s="49" t="str">
        <f>IF(F24=0," ",((SUM(U38:U74)/COUNT(U38:U74))*100)/F24)</f>
        <v xml:space="preserve"> </v>
      </c>
      <c r="V86" s="49" t="str">
        <f>IF(F25=0," ",((SUM(V38:V74)/COUNT(V38:V74))*100)/F25)</f>
        <v xml:space="preserve"> </v>
      </c>
      <c r="W86" s="49" t="str">
        <f>IF(F26=0," ",((SUM(W38:W74)/COUNT(W38:W74))*100)/F26)</f>
        <v xml:space="preserve"> </v>
      </c>
      <c r="X86" s="49" t="str">
        <f>IF(F27=0," ",((SUM(X38:X74)/COUNT(X38:X74))*100)/F27)</f>
        <v xml:space="preserve"> </v>
      </c>
      <c r="Y86" s="49" t="str">
        <f>IF(F28=0," ",((SUM(Y38:Y74)/COUNT(Y38:Y74))*100)/F28)</f>
        <v xml:space="preserve"> </v>
      </c>
      <c r="Z86" s="49" t="str">
        <f>IF(F29=0," ",((SUM(Z38:Z74)/COUNT(Z38:Z74))*100)/F29)</f>
        <v xml:space="preserve"> </v>
      </c>
      <c r="AA86" s="49" t="str">
        <f>IF(F30=0," ",((SUM(AA38:AA74)/COUNT(AA38:AA74))*100)/F30)</f>
        <v xml:space="preserve"> </v>
      </c>
      <c r="AB86" s="49" t="str">
        <f>IF(F31=0," ",((SUM(AB38:AB74)/COUNT(AB38:AB74))*100)/F31)</f>
        <v xml:space="preserve"> </v>
      </c>
      <c r="AC86" s="49" t="str">
        <f>IF(F32=0," ",((SUM(AC38:AC74)/COUNT(AC38:AC74))*100)/F32)</f>
        <v xml:space="preserve"> </v>
      </c>
      <c r="AD86" s="49" t="str">
        <f>IF(F33=0," ",((SUM(AD38:AD74)/COUNT(AD38:AD74))*100)/F33)</f>
        <v xml:space="preserve"> </v>
      </c>
      <c r="AE86" s="52">
        <f t="shared" si="2"/>
        <v>352</v>
      </c>
      <c r="AF86" s="24"/>
    </row>
    <row r="87" spans="2:33" s="2" customForma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2:33" s="2" customForma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2:33" s="2" customFormat="1" x14ac:dyDescent="0.2">
      <c r="Y89" s="36"/>
      <c r="Z89" s="36"/>
      <c r="AA89" s="36"/>
      <c r="AB89" s="88">
        <f ca="1">TODAY()</f>
        <v>44536</v>
      </c>
      <c r="AC89" s="88"/>
      <c r="AD89" s="88"/>
      <c r="AE89" s="88"/>
      <c r="AF89" s="88"/>
      <c r="AG89" s="36"/>
    </row>
    <row r="90" spans="2:33" s="2" customFormat="1" x14ac:dyDescent="0.2">
      <c r="Y90" s="38"/>
      <c r="Z90" s="38"/>
      <c r="AA90" s="38"/>
      <c r="AB90" s="89"/>
      <c r="AC90" s="89"/>
      <c r="AD90" s="89"/>
      <c r="AE90" s="89"/>
      <c r="AF90" s="89"/>
      <c r="AG90" s="38"/>
    </row>
    <row r="91" spans="2:33" s="2" customFormat="1" x14ac:dyDescent="0.2">
      <c r="Y91" s="37"/>
      <c r="Z91" s="37"/>
      <c r="AA91" s="37"/>
      <c r="AB91" s="75" t="s">
        <v>36</v>
      </c>
      <c r="AC91" s="75"/>
      <c r="AD91" s="75"/>
      <c r="AE91" s="75"/>
      <c r="AF91" s="75"/>
      <c r="AG91" s="37"/>
    </row>
  </sheetData>
  <mergeCells count="80">
    <mergeCell ref="AB91:AF91"/>
    <mergeCell ref="D31:E31"/>
    <mergeCell ref="D32:E32"/>
    <mergeCell ref="D33:E33"/>
    <mergeCell ref="C34:E34"/>
    <mergeCell ref="C36:E36"/>
    <mergeCell ref="F36:AD36"/>
    <mergeCell ref="AE36:AE37"/>
    <mergeCell ref="AF36:AF37"/>
    <mergeCell ref="C86:E86"/>
    <mergeCell ref="AB89:AF89"/>
    <mergeCell ref="AB90:AF90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18:E18"/>
    <mergeCell ref="H18:AF18"/>
    <mergeCell ref="D14:E14"/>
    <mergeCell ref="H14:P14"/>
    <mergeCell ref="D15:E15"/>
    <mergeCell ref="H15:N15"/>
    <mergeCell ref="O15:P15"/>
    <mergeCell ref="AC15:AF15"/>
    <mergeCell ref="D16:E16"/>
    <mergeCell ref="H16:N16"/>
    <mergeCell ref="O16:P16"/>
    <mergeCell ref="AC16:AF16"/>
    <mergeCell ref="D17:E17"/>
    <mergeCell ref="D11:E11"/>
    <mergeCell ref="H11:N11"/>
    <mergeCell ref="O11:P11"/>
    <mergeCell ref="R11:AF14"/>
    <mergeCell ref="D12:E12"/>
    <mergeCell ref="H12:N12"/>
    <mergeCell ref="O12:P12"/>
    <mergeCell ref="D13:E13"/>
    <mergeCell ref="H13:N13"/>
    <mergeCell ref="O13:P13"/>
    <mergeCell ref="AD5:AE5"/>
    <mergeCell ref="AH5:AJ7"/>
    <mergeCell ref="C6:D6"/>
    <mergeCell ref="E6:F6"/>
    <mergeCell ref="G6:J6"/>
    <mergeCell ref="K6:P6"/>
    <mergeCell ref="R6:AF6"/>
    <mergeCell ref="R7:AF10"/>
    <mergeCell ref="C8:E8"/>
    <mergeCell ref="H8:P8"/>
    <mergeCell ref="D9:E9"/>
    <mergeCell ref="H9:N9"/>
    <mergeCell ref="O9:P9"/>
    <mergeCell ref="D10:E10"/>
    <mergeCell ref="H10:N10"/>
    <mergeCell ref="O10:P10"/>
    <mergeCell ref="C5:D5"/>
    <mergeCell ref="E5:F5"/>
    <mergeCell ref="G5:J5"/>
    <mergeCell ref="K5:P5"/>
    <mergeCell ref="R5:AC5"/>
    <mergeCell ref="C2:AF2"/>
    <mergeCell ref="AH2:AJ2"/>
    <mergeCell ref="C3:D3"/>
    <mergeCell ref="E3:F3"/>
    <mergeCell ref="G3:J3"/>
    <mergeCell ref="K3:P3"/>
    <mergeCell ref="R3:AF4"/>
    <mergeCell ref="AH3:AJ3"/>
    <mergeCell ref="C4:D4"/>
    <mergeCell ref="E4:F4"/>
    <mergeCell ref="G4:J4"/>
    <mergeCell ref="K4:P4"/>
  </mergeCells>
  <conditionalFormatting sqref="AF38:AF85">
    <cfRule type="cellIs" dxfId="3" priority="1" operator="equal">
      <formula>"GEÇMEZ"</formula>
    </cfRule>
  </conditionalFormatting>
  <conditionalFormatting sqref="F86:O86">
    <cfRule type="cellIs" dxfId="2" priority="4" stopIfTrue="1" operator="lessThan">
      <formula>50</formula>
    </cfRule>
  </conditionalFormatting>
  <conditionalFormatting sqref="F86:AD86">
    <cfRule type="cellIs" dxfId="1" priority="2" stopIfTrue="1" operator="lessThan">
      <formula>50</formula>
    </cfRule>
    <cfRule type="cellIs" dxfId="0" priority="3" stopIfTrue="1" operator="lessThan">
      <formula>50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Liste</vt:lpstr>
      <vt:lpstr>Sınav 1</vt:lpstr>
      <vt:lpstr>sınav 2</vt:lpstr>
      <vt:lpstr>sınav 3</vt:lpstr>
      <vt:lpstr>sınav 4</vt:lpstr>
      <vt:lpstr>sınav5</vt:lpstr>
      <vt:lpstr>sınav6</vt:lpstr>
      <vt:lpstr>sınav 7</vt:lpstr>
      <vt:lpstr>Liste!Yazdırma_Alanı</vt:lpstr>
      <vt:lpstr>'Sınav 1'!Yazdırma_Alanı</vt:lpstr>
    </vt:vector>
  </TitlesOfParts>
  <Company>Alternatif Bilgisayar Ltd. Şti.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Gökhan AKÇAYIR</dc:creator>
  <cp:lastModifiedBy>ebal3</cp:lastModifiedBy>
  <cp:lastPrinted>2016-10-30T18:36:26Z</cp:lastPrinted>
  <dcterms:created xsi:type="dcterms:W3CDTF">2008-11-23T18:25:14Z</dcterms:created>
  <dcterms:modified xsi:type="dcterms:W3CDTF">2021-12-06T06:37:49Z</dcterms:modified>
</cp:coreProperties>
</file>