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 activeTab="3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I19" i="8"/>
  <c r="AJ19" i="8" s="1"/>
  <c r="AH19" i="8"/>
  <c r="AI18" i="8"/>
  <c r="AJ18" i="8" s="1"/>
  <c r="AH18" i="8"/>
  <c r="AI17" i="8"/>
  <c r="AH17" i="8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8" l="1"/>
  <c r="R7" i="8" s="1"/>
  <c r="AJ17" i="7"/>
  <c r="AJ13" i="7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<sst xmlns="http://schemas.openxmlformats.org/spreadsheetml/2006/main" count="376" uniqueCount="98">
  <si>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</si>
  <si>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</si>
  <si>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</si>
  <si>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</si>
  <si>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</si>
  <si>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</si>
  <si>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</si>
  <si>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</si>
  <si>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</si>
  <si>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</si>
  <si>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</si>
  <si>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</si>
  <si>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</si>
  <si>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</si>
  <si>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</si>
  <si>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</si>
  <si>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</si>
  <si>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</si>
  <si>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</si>
  <si>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</si>
  <si>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</si>
  <si>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</si>
  <si>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</si>
  <si>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</si>
  <si>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</si>
  <si>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</si>
  <si>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</si>
  <si>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</si>
  <si>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</si>
  <si>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</si>
  <si>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</si>
  <si>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</si>
  <si>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</si>
  <si>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</si>
  <si>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</si>
  <si>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</si>
  <si>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</si>
  <si>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</si>
  <si>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</si>
  <si>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</si>
  <si>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</si>
  <si>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</si>
  <si>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</si>
  <si>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</si>
  <si>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</si>
  <si>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</si>
  <si>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</si>
  <si>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</si>
  <si>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</si>
  <si>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</si>
  <si>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</si>
  <si>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</si>
  <si>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</si>
  <si>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</si>
  <si>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</si>
  <si>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</si>
  <si>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</si>
  <si>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</si>
  <si>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</si>
  <si>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</si>
  <si>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MUHAMMED ORHAN</t>
  </si>
  <si>
    <t>MEHMET DURMAZ</t>
  </si>
  <si>
    <t>AYŞEGÜL BOZKURT</t>
  </si>
  <si>
    <t>FURKAN SAMET IŞIK</t>
  </si>
  <si>
    <t>ÖMÜR DURU</t>
  </si>
  <si>
    <t>YUNUS EMRE HAKVERDİ</t>
  </si>
  <si>
    <t>SUDE NAZ ÜNAL</t>
  </si>
  <si>
    <t>MELİKE YOLDAŞ</t>
  </si>
  <si>
    <t>AYŞENUR AKBUĞA</t>
  </si>
  <si>
    <t>İBRAHİM ARDA YAZICI</t>
  </si>
  <si>
    <t>İKRA TAPAN</t>
  </si>
  <si>
    <t>ECE ERDEM</t>
  </si>
  <si>
    <t>MELİH BURAK KARAMAN</t>
  </si>
  <si>
    <t>NİDA NUR DOKUMACI</t>
  </si>
  <si>
    <t>MUHAMMED KAĞAN KARAKUŞ</t>
  </si>
  <si>
    <t>KAAN TAŞDELEN</t>
  </si>
  <si>
    <t>ECE UÇAR</t>
  </si>
  <si>
    <t>HASAN GÖKAY KANTAR</t>
  </si>
  <si>
    <t>SEMRA ATMACA</t>
  </si>
  <si>
    <t>BAHADIR TAHA KAPLANOĞLU</t>
  </si>
  <si>
    <t>GÜLESER CEMRE KILINÇ</t>
  </si>
  <si>
    <t>AZİZE KARATAŞ</t>
  </si>
  <si>
    <t>REMZİYE ALEYNA YATIK</t>
  </si>
  <si>
    <t>YAĞMUR AKGÜN</t>
  </si>
  <si>
    <t>EMİRHAN TÜRKMEN</t>
  </si>
  <si>
    <t>ZEYNEP SU BÜRGE</t>
  </si>
  <si>
    <t>ABDULLAH BAHŞİ</t>
  </si>
  <si>
    <t>ESRA ARSLAN</t>
  </si>
  <si>
    <t>ESMANUR ARSLAN</t>
  </si>
  <si>
    <t>NİSANUR KANAT</t>
  </si>
  <si>
    <t>HAMİT KÖSE</t>
  </si>
  <si>
    <t>ELİF TOPYILDIZ</t>
  </si>
  <si>
    <t>MUHAMMED HÜSEYİN EKİNCİ</t>
  </si>
  <si>
    <t>SALİH ERDEM</t>
  </si>
  <si>
    <t>ZEYNEP KAYRA ULUIŞIK</t>
  </si>
  <si>
    <t>MERT EREN KELEŞ</t>
  </si>
  <si>
    <t>AHMET TAŞTAN</t>
  </si>
  <si>
    <t>9-A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</si>
</sst>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0" fillId="0" borderId="0" xfId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horizontal="center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07912576"/>
        <c:axId val="107926656"/>
      </c:barChart>
      <c:catAx>
        <c:axId val="1079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792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2665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791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11184128"/>
        <c:axId val="111194112"/>
      </c:barChart>
      <c:catAx>
        <c:axId val="11118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1194112"/>
        <c:crosses val="autoZero"/>
        <c:auto val="1"/>
        <c:lblAlgn val="ctr"/>
        <c:lblOffset val="100"/>
        <c:noMultiLvlLbl val="0"/>
      </c:catAx>
      <c:valAx>
        <c:axId val="111194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11184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1383680"/>
        <c:axId val="111385216"/>
      </c:barChart>
      <c:catAx>
        <c:axId val="1113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138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8521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138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11762816"/>
        <c:axId val="111772800"/>
      </c:barChart>
      <c:catAx>
        <c:axId val="111762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1772800"/>
        <c:crosses val="autoZero"/>
        <c:auto val="1"/>
        <c:lblAlgn val="ctr"/>
        <c:lblOffset val="100"/>
        <c:noMultiLvlLbl val="0"/>
      </c:catAx>
      <c:valAx>
        <c:axId val="1117728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11762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4977024"/>
        <c:axId val="114995200"/>
      </c:barChart>
      <c:catAx>
        <c:axId val="1149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499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9520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497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17912320"/>
        <c:axId val="117913856"/>
      </c:barChart>
      <c:catAx>
        <c:axId val="11791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7913856"/>
        <c:crosses val="autoZero"/>
        <c:auto val="1"/>
        <c:lblAlgn val="ctr"/>
        <c:lblOffset val="100"/>
        <c:noMultiLvlLbl val="0"/>
      </c:catAx>
      <c:valAx>
        <c:axId val="1179138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1791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08021632"/>
        <c:axId val="108023168"/>
      </c:barChart>
      <c:catAx>
        <c:axId val="10802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8023168"/>
        <c:crosses val="autoZero"/>
        <c:auto val="1"/>
        <c:lblAlgn val="ctr"/>
        <c:lblOffset val="100"/>
        <c:noMultiLvlLbl val="0"/>
      </c:catAx>
      <c:valAx>
        <c:axId val="1080231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0802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08733184"/>
        <c:axId val="108734720"/>
      </c:barChart>
      <c:catAx>
        <c:axId val="10873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87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3472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8733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08755584"/>
        <c:axId val="108769664"/>
      </c:barChart>
      <c:catAx>
        <c:axId val="108755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8769664"/>
        <c:crosses val="autoZero"/>
        <c:auto val="1"/>
        <c:lblAlgn val="ctr"/>
        <c:lblOffset val="100"/>
        <c:noMultiLvlLbl val="0"/>
      </c:catAx>
      <c:valAx>
        <c:axId val="1087696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0875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08979712"/>
        <c:axId val="108981248"/>
      </c:barChart>
      <c:catAx>
        <c:axId val="1089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898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98124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897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09019136"/>
        <c:axId val="109020672"/>
      </c:barChart>
      <c:catAx>
        <c:axId val="109019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9020672"/>
        <c:crosses val="autoZero"/>
        <c:auto val="1"/>
        <c:lblAlgn val="ctr"/>
        <c:lblOffset val="100"/>
        <c:noMultiLvlLbl val="0"/>
      </c:catAx>
      <c:valAx>
        <c:axId val="1090206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09019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0406272"/>
        <c:axId val="110408064"/>
      </c:barChart>
      <c:catAx>
        <c:axId val="1104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040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0806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040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10572672"/>
        <c:axId val="110574208"/>
      </c:barChart>
      <c:catAx>
        <c:axId val="110572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0574208"/>
        <c:crosses val="autoZero"/>
        <c:auto val="1"/>
        <c:lblAlgn val="ctr"/>
        <c:lblOffset val="100"/>
        <c:noMultiLvlLbl val="0"/>
      </c:catAx>
      <c:valAx>
        <c:axId val="1105742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110572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11063040"/>
        <c:axId val="111064576"/>
      </c:barChart>
      <c:catAx>
        <c:axId val="1110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106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06457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11063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zoomScale="70" zoomScaleNormal="70" zoomScaleSheetLayoutView="110" workbookViewId="0">
      <selection activeCell="D6" sqref="D6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70" t="s">
        <v>45</v>
      </c>
      <c r="B1" s="70"/>
      <c r="C1" s="70"/>
      <c r="D1" s="70"/>
      <c r="E1" s="70"/>
      <c r="F1" s="58"/>
    </row>
    <row r="2" spans="1:8" ht="21" customHeight="1" x14ac:dyDescent="0.2">
      <c r="A2" s="74" t="s">
        <v>41</v>
      </c>
      <c r="B2" s="74"/>
      <c r="C2" s="74"/>
      <c r="D2" s="74"/>
      <c r="E2" s="74"/>
      <c r="F2" s="58"/>
    </row>
    <row r="3" spans="1:8" ht="17.25" customHeight="1" x14ac:dyDescent="0.2">
      <c r="B3" s="73" t="s">
        <v>27</v>
      </c>
      <c r="C3" s="73"/>
      <c r="D3" s="73"/>
      <c r="F3" s="71"/>
      <c r="G3" s="71"/>
      <c r="H3" s="71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72"/>
      <c r="G5" s="65"/>
      <c r="H5" s="65"/>
    </row>
    <row r="6" spans="1:8" ht="17.25" customHeight="1" x14ac:dyDescent="0.2">
      <c r="B6" s="43" t="s">
        <v>22</v>
      </c>
      <c r="C6" s="57" t="s">
        <v>43</v>
      </c>
      <c r="D6" s="15" t="s">
        <v>97</v>
      </c>
      <c r="F6" s="66"/>
      <c r="G6" s="66"/>
      <c r="H6" s="66"/>
    </row>
    <row r="7" spans="1:8" ht="17.25" customHeight="1" x14ac:dyDescent="0.2">
      <c r="B7" s="43" t="s">
        <v>23</v>
      </c>
      <c r="C7" s="57" t="s">
        <v>43</v>
      </c>
      <c r="D7" s="15"/>
      <c r="F7" s="66"/>
      <c r="G7" s="66"/>
      <c r="H7" s="66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5"/>
      <c r="G9" s="65"/>
      <c r="H9" s="65"/>
    </row>
    <row r="10" spans="1:8" ht="17.25" customHeight="1" x14ac:dyDescent="0.2">
      <c r="B10" s="69"/>
      <c r="C10" s="69"/>
      <c r="D10" s="69"/>
    </row>
    <row r="11" spans="1:8" ht="17.25" customHeight="1" x14ac:dyDescent="0.2">
      <c r="A11" s="62" t="s">
        <v>44</v>
      </c>
      <c r="B11" s="62"/>
      <c r="C11" s="62"/>
      <c r="D11" s="62"/>
      <c r="E11" s="62"/>
    </row>
    <row r="12" spans="1:8" ht="17.25" customHeight="1" x14ac:dyDescent="0.25">
      <c r="B12" s="68" t="str">
        <f>D6&amp;"  SINIFI ÖĞRENCİ LİSTESİ"</f>
        <v>9-A  SINIFI ÖĞRENCİ LİSTESİ</v>
      </c>
      <c r="C12" s="68"/>
      <c r="D12" s="68"/>
    </row>
    <row r="13" spans="1:8" ht="17.25" customHeight="1" x14ac:dyDescent="0.2">
      <c r="B13" s="67" t="s">
        <v>0</v>
      </c>
      <c r="C13" s="67"/>
      <c r="D13" s="67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102</v>
      </c>
      <c r="D15" s="18" t="s">
        <v>60</v>
      </c>
    </row>
    <row r="16" spans="1:8" ht="17.25" customHeight="1" x14ac:dyDescent="0.2">
      <c r="B16" s="14">
        <v>2</v>
      </c>
      <c r="C16" s="17">
        <v>161</v>
      </c>
      <c r="D16" s="18" t="s">
        <v>61</v>
      </c>
    </row>
    <row r="17" spans="2:4" ht="17.25" customHeight="1" x14ac:dyDescent="0.2">
      <c r="B17" s="14">
        <v>3</v>
      </c>
      <c r="C17" s="17">
        <v>162</v>
      </c>
      <c r="D17" s="18" t="s">
        <v>62</v>
      </c>
    </row>
    <row r="18" spans="2:4" ht="17.25" customHeight="1" x14ac:dyDescent="0.2">
      <c r="B18" s="14">
        <v>4</v>
      </c>
      <c r="C18" s="17">
        <v>166</v>
      </c>
      <c r="D18" s="18" t="s">
        <v>63</v>
      </c>
    </row>
    <row r="19" spans="2:4" ht="17.25" customHeight="1" x14ac:dyDescent="0.2">
      <c r="B19" s="14">
        <v>5</v>
      </c>
      <c r="C19" s="17">
        <v>171</v>
      </c>
      <c r="D19" s="18" t="s">
        <v>64</v>
      </c>
    </row>
    <row r="20" spans="2:4" ht="17.25" customHeight="1" x14ac:dyDescent="0.2">
      <c r="B20" s="14">
        <v>6</v>
      </c>
      <c r="C20" s="17">
        <v>186</v>
      </c>
      <c r="D20" s="18" t="s">
        <v>65</v>
      </c>
    </row>
    <row r="21" spans="2:4" ht="17.25" customHeight="1" x14ac:dyDescent="0.2">
      <c r="B21" s="14">
        <v>7</v>
      </c>
      <c r="C21" s="17">
        <v>190</v>
      </c>
      <c r="D21" s="18" t="s">
        <v>66</v>
      </c>
    </row>
    <row r="22" spans="2:4" ht="17.25" customHeight="1" x14ac:dyDescent="0.2">
      <c r="B22" s="14">
        <v>8</v>
      </c>
      <c r="C22" s="17">
        <v>193</v>
      </c>
      <c r="D22" s="18" t="s">
        <v>67</v>
      </c>
    </row>
    <row r="23" spans="2:4" ht="17.25" customHeight="1" x14ac:dyDescent="0.2">
      <c r="B23" s="14">
        <v>9</v>
      </c>
      <c r="C23" s="17">
        <v>212</v>
      </c>
      <c r="D23" s="18" t="s">
        <v>68</v>
      </c>
    </row>
    <row r="24" spans="2:4" ht="17.25" customHeight="1" x14ac:dyDescent="0.2">
      <c r="B24" s="14">
        <v>10</v>
      </c>
      <c r="C24" s="17">
        <v>213</v>
      </c>
      <c r="D24" s="18" t="s">
        <v>69</v>
      </c>
    </row>
    <row r="25" spans="2:4" ht="17.25" customHeight="1" x14ac:dyDescent="0.2">
      <c r="B25" s="14">
        <v>11</v>
      </c>
      <c r="C25" s="17">
        <v>225</v>
      </c>
      <c r="D25" s="18" t="s">
        <v>70</v>
      </c>
    </row>
    <row r="26" spans="2:4" ht="17.25" customHeight="1" x14ac:dyDescent="0.2">
      <c r="B26" s="14">
        <v>12</v>
      </c>
      <c r="C26" s="17">
        <v>226</v>
      </c>
      <c r="D26" s="18" t="s">
        <v>71</v>
      </c>
    </row>
    <row r="27" spans="2:4" ht="17.25" customHeight="1" x14ac:dyDescent="0.2">
      <c r="B27" s="14">
        <v>13</v>
      </c>
      <c r="C27" s="17">
        <v>257</v>
      </c>
      <c r="D27" s="18" t="s">
        <v>72</v>
      </c>
    </row>
    <row r="28" spans="2:4" ht="17.25" customHeight="1" x14ac:dyDescent="0.2">
      <c r="B28" s="14">
        <v>14</v>
      </c>
      <c r="C28" s="17">
        <v>259</v>
      </c>
      <c r="D28" s="18" t="s">
        <v>73</v>
      </c>
    </row>
    <row r="29" spans="2:4" ht="17.25" customHeight="1" x14ac:dyDescent="0.2">
      <c r="B29" s="14">
        <v>15</v>
      </c>
      <c r="C29" s="17">
        <v>263</v>
      </c>
      <c r="D29" s="18" t="s">
        <v>74</v>
      </c>
    </row>
    <row r="30" spans="2:4" ht="17.25" customHeight="1" x14ac:dyDescent="0.2">
      <c r="B30" s="14">
        <v>16</v>
      </c>
      <c r="C30" s="17">
        <v>275</v>
      </c>
      <c r="D30" s="18" t="s">
        <v>75</v>
      </c>
    </row>
    <row r="31" spans="2:4" ht="17.25" customHeight="1" x14ac:dyDescent="0.2">
      <c r="B31" s="14">
        <v>17</v>
      </c>
      <c r="C31" s="17">
        <v>284</v>
      </c>
      <c r="D31" s="18" t="s">
        <v>76</v>
      </c>
    </row>
    <row r="32" spans="2:4" ht="17.25" customHeight="1" x14ac:dyDescent="0.2">
      <c r="B32" s="14">
        <v>18</v>
      </c>
      <c r="C32" s="17">
        <v>302</v>
      </c>
      <c r="D32" s="18" t="s">
        <v>77</v>
      </c>
    </row>
    <row r="33" spans="2:4" ht="17.25" customHeight="1" x14ac:dyDescent="0.2">
      <c r="B33" s="14">
        <v>19</v>
      </c>
      <c r="C33" s="17">
        <v>303</v>
      </c>
      <c r="D33" s="18" t="s">
        <v>78</v>
      </c>
    </row>
    <row r="34" spans="2:4" ht="17.25" customHeight="1" x14ac:dyDescent="0.2">
      <c r="B34" s="14">
        <v>20</v>
      </c>
      <c r="C34" s="17">
        <v>311</v>
      </c>
      <c r="D34" s="18" t="s">
        <v>79</v>
      </c>
    </row>
    <row r="35" spans="2:4" ht="17.25" customHeight="1" x14ac:dyDescent="0.2">
      <c r="B35" s="14">
        <v>21</v>
      </c>
      <c r="C35" s="17">
        <v>332</v>
      </c>
      <c r="D35" s="18" t="s">
        <v>80</v>
      </c>
    </row>
    <row r="36" spans="2:4" ht="17.25" customHeight="1" x14ac:dyDescent="0.2">
      <c r="B36" s="14">
        <v>22</v>
      </c>
      <c r="C36" s="17">
        <v>334</v>
      </c>
      <c r="D36" s="18" t="s">
        <v>81</v>
      </c>
    </row>
    <row r="37" spans="2:4" ht="17.25" customHeight="1" x14ac:dyDescent="0.2">
      <c r="B37" s="14">
        <v>23</v>
      </c>
      <c r="C37" s="17">
        <v>349</v>
      </c>
      <c r="D37" s="18" t="s">
        <v>82</v>
      </c>
    </row>
    <row r="38" spans="2:4" ht="17.25" customHeight="1" x14ac:dyDescent="0.2">
      <c r="B38" s="14">
        <v>24</v>
      </c>
      <c r="C38" s="17">
        <v>350</v>
      </c>
      <c r="D38" s="18" t="s">
        <v>83</v>
      </c>
    </row>
    <row r="39" spans="2:4" ht="17.25" customHeight="1" x14ac:dyDescent="0.2">
      <c r="B39" s="14">
        <v>25</v>
      </c>
      <c r="C39" s="17">
        <v>352</v>
      </c>
      <c r="D39" s="18" t="s">
        <v>84</v>
      </c>
    </row>
    <row r="40" spans="2:4" ht="17.25" customHeight="1" x14ac:dyDescent="0.2">
      <c r="B40" s="14">
        <v>26</v>
      </c>
      <c r="C40" s="17">
        <v>356</v>
      </c>
      <c r="D40" s="18" t="s">
        <v>85</v>
      </c>
    </row>
    <row r="41" spans="2:4" ht="17.25" customHeight="1" x14ac:dyDescent="0.2">
      <c r="B41" s="14">
        <v>27</v>
      </c>
      <c r="C41" s="17">
        <v>371</v>
      </c>
      <c r="D41" s="18" t="s">
        <v>86</v>
      </c>
    </row>
    <row r="42" spans="2:4" ht="17.25" customHeight="1" x14ac:dyDescent="0.2">
      <c r="B42" s="14">
        <v>28</v>
      </c>
      <c r="C42" s="17">
        <v>373</v>
      </c>
      <c r="D42" s="18" t="s">
        <v>87</v>
      </c>
    </row>
    <row r="43" spans="2:4" ht="17.25" customHeight="1" x14ac:dyDescent="0.2">
      <c r="B43" s="14">
        <v>29</v>
      </c>
      <c r="C43" s="17">
        <v>396</v>
      </c>
      <c r="D43" s="18" t="s">
        <v>88</v>
      </c>
    </row>
    <row r="44" spans="2:4" ht="17.25" customHeight="1" x14ac:dyDescent="0.2">
      <c r="B44" s="14">
        <v>30</v>
      </c>
      <c r="C44" s="17">
        <v>413</v>
      </c>
      <c r="D44" s="18" t="s">
        <v>89</v>
      </c>
    </row>
    <row r="45" spans="2:4" ht="17.25" customHeight="1" x14ac:dyDescent="0.2">
      <c r="B45" s="14">
        <v>31</v>
      </c>
      <c r="C45" s="17">
        <v>465</v>
      </c>
      <c r="D45" s="18" t="s">
        <v>90</v>
      </c>
    </row>
    <row r="46" spans="2:4" ht="17.25" customHeight="1" x14ac:dyDescent="0.2">
      <c r="B46" s="14">
        <v>32</v>
      </c>
      <c r="C46" s="17">
        <v>516</v>
      </c>
      <c r="D46" s="18" t="s">
        <v>91</v>
      </c>
    </row>
    <row r="47" spans="2:4" ht="17.25" customHeight="1" x14ac:dyDescent="0.2">
      <c r="B47" s="14">
        <v>33</v>
      </c>
      <c r="C47" s="17">
        <v>523</v>
      </c>
      <c r="D47" s="18" t="s">
        <v>92</v>
      </c>
    </row>
    <row r="48" spans="2:4" ht="17.25" customHeight="1" x14ac:dyDescent="0.2">
      <c r="B48" s="14">
        <v>34</v>
      </c>
      <c r="C48" s="17">
        <v>547</v>
      </c>
      <c r="D48" s="18" t="s">
        <v>93</v>
      </c>
    </row>
    <row r="49" spans="2:4" ht="17.25" customHeight="1" x14ac:dyDescent="0.2">
      <c r="B49" s="14">
        <v>35</v>
      </c>
      <c r="C49" s="17">
        <v>551</v>
      </c>
      <c r="D49" s="18" t="s">
        <v>94</v>
      </c>
    </row>
    <row r="50" spans="2:4" ht="17.25" customHeight="1" x14ac:dyDescent="0.2">
      <c r="B50" s="14">
        <v>36</v>
      </c>
      <c r="C50" s="17">
        <v>686</v>
      </c>
      <c r="D50" s="18" t="s">
        <v>95</v>
      </c>
    </row>
    <row r="51" spans="2:4" ht="17.25" customHeight="1" x14ac:dyDescent="0.2">
      <c r="B51" s="14">
        <v>37</v>
      </c>
      <c r="C51" s="17">
        <v>700</v>
      </c>
      <c r="D51" s="18" t="s">
        <v>96</v>
      </c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63" t="s">
        <v>42</v>
      </c>
      <c r="B66" s="63"/>
      <c r="C66" s="63"/>
      <c r="D66" s="63"/>
      <c r="E66" s="63"/>
    </row>
  </sheetData>
  <sheetProtection selectLockedCells="1"/>
  <mergeCells count="15">
    <mergeCell ref="A1:E1"/>
    <mergeCell ref="F3:H3"/>
    <mergeCell ref="F4:H4"/>
    <mergeCell ref="F5:H5"/>
    <mergeCell ref="F6:H6"/>
    <mergeCell ref="B3:D3"/>
    <mergeCell ref="A2:E2"/>
    <mergeCell ref="A11:E11"/>
    <mergeCell ref="A66:E66"/>
    <mergeCell ref="F8:H8"/>
    <mergeCell ref="F9:H9"/>
    <mergeCell ref="F7:H7"/>
    <mergeCell ref="B13:D13"/>
    <mergeCell ref="B12:D12"/>
    <mergeCell ref="B10:D10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37" zoomScaleNormal="100" zoomScaleSheetLayoutView="70" workbookViewId="0">
      <selection activeCell="L42" sqref="L4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9-A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 t="e">
        <f>O16</f>
        <v>#DIV/0!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e">
        <f>CONCATENATE(AJ9,AJ10,AJ11,AJ12,AJ13,AJ14,AJ15,AJ16,AJ17,AJ18,AJ19,AJ20,AJ21,AJ23,AJ24,AJ25,AJ26,AJ27,AJ28,AJ29,AJ30,AJ31,AJ32,AJ33)</f>
        <v>#DIV/0!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0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0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0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 t="str">
        <f>IF(COUNT(AE38:AE85)=0," ",SUM(AE38:AE85)/COUNT(AE38:AE85))</f>
        <v xml:space="preserve"> 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 t="e">
        <f>SUM(O10:O13)/SUM(O9:O14)</f>
        <v>#DIV/0!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102</v>
      </c>
      <c r="E38" s="41" t="str">
        <f>IF(Liste!D15=0," ",Liste!D15)</f>
        <v>MUHAMMED ORHAN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161</v>
      </c>
      <c r="E39" s="41" t="str">
        <f>IF(Liste!D16=0," ",Liste!D16)</f>
        <v>MEHMET DURMAZ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162</v>
      </c>
      <c r="E40" s="41" t="str">
        <f>IF(Liste!D17=0," ",Liste!D17)</f>
        <v>AYŞEGÜL BOZKURT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166</v>
      </c>
      <c r="E41" s="41" t="str">
        <f>IF(Liste!D18=0," ",Liste!D18)</f>
        <v>FURKAN SAMET IŞIK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171</v>
      </c>
      <c r="E42" s="41" t="str">
        <f>IF(Liste!D19=0," ",Liste!D19)</f>
        <v>ÖMÜR DURU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186</v>
      </c>
      <c r="E43" s="41" t="str">
        <f>IF(Liste!D20=0," ",Liste!D20)</f>
        <v>YUNUS EMRE HAKVERDİ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190</v>
      </c>
      <c r="E44" s="41" t="str">
        <f>IF(Liste!D21=0," ",Liste!D21)</f>
        <v>SUDE NAZ ÜNAL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193</v>
      </c>
      <c r="E45" s="41" t="str">
        <f>IF(Liste!D22=0," ",Liste!D22)</f>
        <v>MELİKE YOLDAŞ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212</v>
      </c>
      <c r="E46" s="41" t="str">
        <f>IF(Liste!D23=0," ",Liste!D23)</f>
        <v>AYŞENUR AKBUĞA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213</v>
      </c>
      <c r="E47" s="41" t="str">
        <f>IF(Liste!D24=0," ",Liste!D24)</f>
        <v>İBRAHİM ARDA YAZICI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225</v>
      </c>
      <c r="E48" s="41" t="str">
        <f>IF(Liste!D25=0," ",Liste!D25)</f>
        <v>İKRA TAPAN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226</v>
      </c>
      <c r="E49" s="41" t="str">
        <f>IF(Liste!D26=0," ",Liste!D26)</f>
        <v>ECE ERDEM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257</v>
      </c>
      <c r="E50" s="41" t="str">
        <f>IF(Liste!D27=0," ",Liste!D27)</f>
        <v>MELİH BURAK KARAMAN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259</v>
      </c>
      <c r="E51" s="41" t="str">
        <f>IF(Liste!D28=0," ",Liste!D28)</f>
        <v>NİDA NUR DOKUMACI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25.5" x14ac:dyDescent="0.2">
      <c r="B52" s="1"/>
      <c r="C52" s="26">
        <v>15</v>
      </c>
      <c r="D52" s="41">
        <f>IF(Liste!C29=0," ",Liste!C29)</f>
        <v>263</v>
      </c>
      <c r="E52" s="41" t="str">
        <f>IF(Liste!D29=0," ",Liste!D29)</f>
        <v>MUHAMMED KAĞAN KARAKUŞ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275</v>
      </c>
      <c r="E53" s="41" t="str">
        <f>IF(Liste!D30=0," ",Liste!D30)</f>
        <v>KAAN TAŞDELEN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284</v>
      </c>
      <c r="E54" s="41" t="str">
        <f>IF(Liste!D31=0," ",Liste!D31)</f>
        <v>ECE UÇAR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302</v>
      </c>
      <c r="E55" s="41" t="str">
        <f>IF(Liste!D32=0," ",Liste!D32)</f>
        <v>HASAN GÖKAY KANTAR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303</v>
      </c>
      <c r="E56" s="41" t="str">
        <f>IF(Liste!D33=0," ",Liste!D33)</f>
        <v>SEMRA ATMACA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311</v>
      </c>
      <c r="E57" s="41" t="str">
        <f>IF(Liste!D34=0," ",Liste!D34)</f>
        <v>BAHADIR TAHA KAPLANOĞLU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332</v>
      </c>
      <c r="E58" s="41" t="str">
        <f>IF(Liste!D35=0," ",Liste!D35)</f>
        <v>GÜLESER CEMRE KILINÇ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334</v>
      </c>
      <c r="E59" s="41" t="str">
        <f>IF(Liste!D36=0," ",Liste!D36)</f>
        <v>AZİZE KARATAŞ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349</v>
      </c>
      <c r="E60" s="41" t="str">
        <f>IF(Liste!D37=0," ",Liste!D37)</f>
        <v>REMZİYE ALEYNA YATIK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350</v>
      </c>
      <c r="E61" s="41" t="str">
        <f>IF(Liste!D38=0," ",Liste!D38)</f>
        <v>YAĞMUR AKGÜN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352</v>
      </c>
      <c r="E62" s="41" t="str">
        <f>IF(Liste!D39=0," ",Liste!D39)</f>
        <v>EMİRHAN TÜRKMEN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356</v>
      </c>
      <c r="E63" s="41" t="str">
        <f>IF(Liste!D40=0," ",Liste!D40)</f>
        <v>ZEYNEP SU BÜRGE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371</v>
      </c>
      <c r="E64" s="41" t="str">
        <f>IF(Liste!D41=0," ",Liste!D41)</f>
        <v>ABDULLAH BAHŞİ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373</v>
      </c>
      <c r="E65" s="41" t="str">
        <f>IF(Liste!D42=0," ",Liste!D42)</f>
        <v>ESRA ARSLAN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396</v>
      </c>
      <c r="E66" s="41" t="str">
        <f>IF(Liste!D43=0," ",Liste!D43)</f>
        <v>ESMANUR ARSLAN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413</v>
      </c>
      <c r="E67" s="41" t="str">
        <f>IF(Liste!D44=0," ",Liste!D44)</f>
        <v>NİSANUR KANAT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465</v>
      </c>
      <c r="E68" s="41" t="str">
        <f>IF(Liste!D45=0," ",Liste!D45)</f>
        <v>HAMİT KÖSE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516</v>
      </c>
      <c r="E69" s="41" t="str">
        <f>IF(Liste!D46=0," ",Liste!D46)</f>
        <v>ELİF TOPYILDIZ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523</v>
      </c>
      <c r="E70" s="41" t="str">
        <f>IF(Liste!D47=0," ",Liste!D47)</f>
        <v>MUHAMMED HÜSEYİN EKİNCİ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547</v>
      </c>
      <c r="E71" s="41" t="str">
        <f>IF(Liste!D48=0," ",Liste!D48)</f>
        <v>SALİH ERDEM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551</v>
      </c>
      <c r="E72" s="41" t="str">
        <f>IF(Liste!D49=0," ",Liste!D49)</f>
        <v>ZEYNEP KAYRA ULUIŞIK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686</v>
      </c>
      <c r="E73" s="41" t="str">
        <f>IF(Liste!D50=0," ",Liste!D50)</f>
        <v>MERT EREN KELEŞ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700</v>
      </c>
      <c r="E74" s="41" t="str">
        <f>IF(Liste!D51=0," ",Liste!D51)</f>
        <v>AHMET TAŞTAN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sheetProtection selectLockedCells="1"/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D9:E9"/>
    <mergeCell ref="C8:E8"/>
    <mergeCell ref="H8:P8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31" workbookViewId="0">
      <selection activeCell="F38" sqref="F38:P65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9-A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 t="e">
        <f>O16</f>
        <v>#DIV/0!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e">
        <f>CONCATENATE(AJ9,AJ10,AJ11,AJ12,AJ13,AJ14,AJ15,AJ16,AJ17,AJ18,AJ19,AJ20,AJ21,AJ23,AJ24,AJ25,AJ26,AJ27,AJ28,AJ29,AJ30,AJ31,AJ32,AJ33)</f>
        <v>#DIV/0!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0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0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0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 t="str">
        <f>IF(COUNT(AE38:AE85)=0," ",SUM(AE38:AE85)/COUNT(AE38:AE85))</f>
        <v xml:space="preserve"> 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 t="e">
        <f>SUM(O10:O13)/SUM(O9:O14)</f>
        <v>#DIV/0!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102</v>
      </c>
      <c r="E38" s="41" t="str">
        <f>IF(Liste!D15=0," ",Liste!D15)</f>
        <v>MUHAMMED ORHAN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161</v>
      </c>
      <c r="E39" s="41" t="str">
        <f>IF(Liste!D16=0," ",Liste!D16)</f>
        <v>MEHMET DURMAZ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162</v>
      </c>
      <c r="E40" s="41" t="str">
        <f>IF(Liste!D17=0," ",Liste!D17)</f>
        <v>AYŞEGÜL BOZKURT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166</v>
      </c>
      <c r="E41" s="41" t="str">
        <f>IF(Liste!D18=0," ",Liste!D18)</f>
        <v>FURKAN SAMET IŞIK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171</v>
      </c>
      <c r="E42" s="41" t="str">
        <f>IF(Liste!D19=0," ",Liste!D19)</f>
        <v>ÖMÜR DURU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186</v>
      </c>
      <c r="E43" s="41" t="str">
        <f>IF(Liste!D20=0," ",Liste!D20)</f>
        <v>YUNUS EMRE HAKVERDİ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190</v>
      </c>
      <c r="E44" s="41" t="str">
        <f>IF(Liste!D21=0," ",Liste!D21)</f>
        <v>SUDE NAZ ÜNAL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193</v>
      </c>
      <c r="E45" s="41" t="str">
        <f>IF(Liste!D22=0," ",Liste!D22)</f>
        <v>MELİKE YOLDAŞ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212</v>
      </c>
      <c r="E46" s="41" t="str">
        <f>IF(Liste!D23=0," ",Liste!D23)</f>
        <v>AYŞENUR AKBUĞA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213</v>
      </c>
      <c r="E47" s="41" t="str">
        <f>IF(Liste!D24=0," ",Liste!D24)</f>
        <v>İBRAHİM ARDA YAZICI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225</v>
      </c>
      <c r="E48" s="41" t="str">
        <f>IF(Liste!D25=0," ",Liste!D25)</f>
        <v>İKRA TAPAN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226</v>
      </c>
      <c r="E49" s="41" t="str">
        <f>IF(Liste!D26=0," ",Liste!D26)</f>
        <v>ECE ERDEM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257</v>
      </c>
      <c r="E50" s="41" t="str">
        <f>IF(Liste!D27=0," ",Liste!D27)</f>
        <v>MELİH BURAK KARAMAN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259</v>
      </c>
      <c r="E51" s="41" t="str">
        <f>IF(Liste!D28=0," ",Liste!D28)</f>
        <v>NİDA NUR DOKUMACI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263</v>
      </c>
      <c r="E52" s="41" t="str">
        <f>IF(Liste!D29=0," ",Liste!D29)</f>
        <v>MUHAMMED KAĞAN KARAKUŞ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275</v>
      </c>
      <c r="E53" s="41" t="str">
        <f>IF(Liste!D30=0," ",Liste!D30)</f>
        <v>KAAN TAŞDELEN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284</v>
      </c>
      <c r="E54" s="41" t="str">
        <f>IF(Liste!D31=0," ",Liste!D31)</f>
        <v>ECE UÇAR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302</v>
      </c>
      <c r="E55" s="41" t="str">
        <f>IF(Liste!D32=0," ",Liste!D32)</f>
        <v>HASAN GÖKAY KANTAR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303</v>
      </c>
      <c r="E56" s="41" t="str">
        <f>IF(Liste!D33=0," ",Liste!D33)</f>
        <v>SEMRA ATMACA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311</v>
      </c>
      <c r="E57" s="41" t="str">
        <f>IF(Liste!D34=0," ",Liste!D34)</f>
        <v>BAHADIR TAHA KAPLANOĞLU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332</v>
      </c>
      <c r="E58" s="41" t="str">
        <f>IF(Liste!D35=0," ",Liste!D35)</f>
        <v>GÜLESER CEMRE KILINÇ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334</v>
      </c>
      <c r="E59" s="41" t="str">
        <f>IF(Liste!D36=0," ",Liste!D36)</f>
        <v>AZİZE KARATAŞ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349</v>
      </c>
      <c r="E60" s="41" t="str">
        <f>IF(Liste!D37=0," ",Liste!D37)</f>
        <v>REMZİYE ALEYNA YATIK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350</v>
      </c>
      <c r="E61" s="41" t="str">
        <f>IF(Liste!D38=0," ",Liste!D38)</f>
        <v>YAĞMUR AKGÜN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352</v>
      </c>
      <c r="E62" s="41" t="str">
        <f>IF(Liste!D39=0," ",Liste!D39)</f>
        <v>EMİRHAN TÜRKMEN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356</v>
      </c>
      <c r="E63" s="41" t="str">
        <f>IF(Liste!D40=0," ",Liste!D40)</f>
        <v>ZEYNEP SU BÜRGE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371</v>
      </c>
      <c r="E64" s="41" t="str">
        <f>IF(Liste!D41=0," ",Liste!D41)</f>
        <v>ABDULLAH BAHŞİ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373</v>
      </c>
      <c r="E65" s="41" t="str">
        <f>IF(Liste!D42=0," ",Liste!D42)</f>
        <v>ESRA ARSLAN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396</v>
      </c>
      <c r="E66" s="41" t="str">
        <f>IF(Liste!D43=0," ",Liste!D43)</f>
        <v>ESMANUR ARSLAN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413</v>
      </c>
      <c r="E67" s="41" t="str">
        <f>IF(Liste!D44=0," ",Liste!D44)</f>
        <v>NİSANUR KANAT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465</v>
      </c>
      <c r="E68" s="41" t="str">
        <f>IF(Liste!D45=0," ",Liste!D45)</f>
        <v>HAMİT KÖSE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516</v>
      </c>
      <c r="E69" s="41" t="str">
        <f>IF(Liste!D46=0," ",Liste!D46)</f>
        <v>ELİF TOPYILDIZ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523</v>
      </c>
      <c r="E70" s="41" t="str">
        <f>IF(Liste!D47=0," ",Liste!D47)</f>
        <v>MUHAMMED HÜSEYİN EKİNCİ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547</v>
      </c>
      <c r="E71" s="41" t="str">
        <f>IF(Liste!D48=0," ",Liste!D48)</f>
        <v>SALİH ERDEM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551</v>
      </c>
      <c r="E72" s="41" t="str">
        <f>IF(Liste!D49=0," ",Liste!D49)</f>
        <v>ZEYNEP KAYRA ULUIŞIK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686</v>
      </c>
      <c r="E73" s="41" t="str">
        <f>IF(Liste!D50=0," ",Liste!D50)</f>
        <v>MERT EREN KELEŞ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700</v>
      </c>
      <c r="E74" s="41" t="str">
        <f>IF(Liste!D51=0," ",Liste!D51)</f>
        <v>AHMET TAŞTAN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abSelected="1" topLeftCell="A31" workbookViewId="0">
      <selection activeCell="L40" sqref="L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9-A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 t="e">
        <f>O16</f>
        <v>#DIV/0!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e">
        <f>CONCATENATE(AJ9,AJ10,AJ11,AJ12,AJ13,AJ14,AJ15,AJ16,AJ17,AJ18,AJ19,AJ20,AJ21,AJ23,AJ24,AJ25,AJ26,AJ27,AJ28,AJ29,AJ30,AJ31,AJ32,AJ33)</f>
        <v>#DIV/0!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0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0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0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 t="str">
        <f>IF(COUNT(AE38:AE85)=0," ",SUM(AE38:AE85)/COUNT(AE38:AE85))</f>
        <v xml:space="preserve"> 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 t="e">
        <f>SUM(O10:O13)/SUM(O9:O14)</f>
        <v>#DIV/0!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94"/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/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102</v>
      </c>
      <c r="E38" s="41" t="str">
        <f>IF(Liste!D15=0," ",Liste!D15)</f>
        <v>MUHAMMED ORHAN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161</v>
      </c>
      <c r="E39" s="41" t="str">
        <f>IF(Liste!D16=0," ",Liste!D16)</f>
        <v>MEHMET DURMAZ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162</v>
      </c>
      <c r="E40" s="41" t="str">
        <f>IF(Liste!D17=0," ",Liste!D17)</f>
        <v>AYŞEGÜL BOZKURT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166</v>
      </c>
      <c r="E41" s="41" t="str">
        <f>IF(Liste!D18=0," ",Liste!D18)</f>
        <v>FURKAN SAMET IŞIK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171</v>
      </c>
      <c r="E42" s="41" t="str">
        <f>IF(Liste!D19=0," ",Liste!D19)</f>
        <v>ÖMÜR DURU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186</v>
      </c>
      <c r="E43" s="41" t="str">
        <f>IF(Liste!D20=0," ",Liste!D20)</f>
        <v>YUNUS EMRE HAKVERDİ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190</v>
      </c>
      <c r="E44" s="41" t="str">
        <f>IF(Liste!D21=0," ",Liste!D21)</f>
        <v>SUDE NAZ ÜNAL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193</v>
      </c>
      <c r="E45" s="41" t="str">
        <f>IF(Liste!D22=0," ",Liste!D22)</f>
        <v>MELİKE YOLDAŞ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212</v>
      </c>
      <c r="E46" s="41" t="str">
        <f>IF(Liste!D23=0," ",Liste!D23)</f>
        <v>AYŞENUR AKBUĞA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213</v>
      </c>
      <c r="E47" s="41" t="str">
        <f>IF(Liste!D24=0," ",Liste!D24)</f>
        <v>İBRAHİM ARDA YAZICI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225</v>
      </c>
      <c r="E48" s="41" t="str">
        <f>IF(Liste!D25=0," ",Liste!D25)</f>
        <v>İKRA TAPAN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226</v>
      </c>
      <c r="E49" s="41" t="str">
        <f>IF(Liste!D26=0," ",Liste!D26)</f>
        <v>ECE ERDEM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257</v>
      </c>
      <c r="E50" s="41" t="str">
        <f>IF(Liste!D27=0," ",Liste!D27)</f>
        <v>MELİH BURAK KARAMAN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259</v>
      </c>
      <c r="E51" s="41" t="str">
        <f>IF(Liste!D28=0," ",Liste!D28)</f>
        <v>NİDA NUR DOKUMACI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263</v>
      </c>
      <c r="E52" s="41" t="str">
        <f>IF(Liste!D29=0," ",Liste!D29)</f>
        <v>MUHAMMED KAĞAN KARAKUŞ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275</v>
      </c>
      <c r="E53" s="41" t="str">
        <f>IF(Liste!D30=0," ",Liste!D30)</f>
        <v>KAAN TAŞDELEN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284</v>
      </c>
      <c r="E54" s="41" t="str">
        <f>IF(Liste!D31=0," ",Liste!D31)</f>
        <v>ECE UÇAR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302</v>
      </c>
      <c r="E55" s="41" t="str">
        <f>IF(Liste!D32=0," ",Liste!D32)</f>
        <v>HASAN GÖKAY KANTAR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303</v>
      </c>
      <c r="E56" s="41" t="str">
        <f>IF(Liste!D33=0," ",Liste!D33)</f>
        <v>SEMRA ATMACA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311</v>
      </c>
      <c r="E57" s="41" t="str">
        <f>IF(Liste!D34=0," ",Liste!D34)</f>
        <v>BAHADIR TAHA KAPLANOĞLU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332</v>
      </c>
      <c r="E58" s="41" t="str">
        <f>IF(Liste!D35=0," ",Liste!D35)</f>
        <v>GÜLESER CEMRE KILINÇ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334</v>
      </c>
      <c r="E59" s="41" t="str">
        <f>IF(Liste!D36=0," ",Liste!D36)</f>
        <v>AZİZE KARATAŞ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349</v>
      </c>
      <c r="E60" s="41" t="str">
        <f>IF(Liste!D37=0," ",Liste!D37)</f>
        <v>REMZİYE ALEYNA YATIK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350</v>
      </c>
      <c r="E61" s="41" t="str">
        <f>IF(Liste!D38=0," ",Liste!D38)</f>
        <v>YAĞMUR AKGÜN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352</v>
      </c>
      <c r="E62" s="41" t="str">
        <f>IF(Liste!D39=0," ",Liste!D39)</f>
        <v>EMİRHAN TÜRKMEN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356</v>
      </c>
      <c r="E63" s="41" t="str">
        <f>IF(Liste!D40=0," ",Liste!D40)</f>
        <v>ZEYNEP SU BÜRGE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371</v>
      </c>
      <c r="E64" s="41" t="str">
        <f>IF(Liste!D41=0," ",Liste!D41)</f>
        <v>ABDULLAH BAHŞİ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373</v>
      </c>
      <c r="E65" s="41" t="str">
        <f>IF(Liste!D42=0," ",Liste!D42)</f>
        <v>ESRA ARSLAN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396</v>
      </c>
      <c r="E66" s="41" t="str">
        <f>IF(Liste!D43=0," ",Liste!D43)</f>
        <v>ESMANUR ARSLAN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413</v>
      </c>
      <c r="E67" s="41" t="str">
        <f>IF(Liste!D44=0," ",Liste!D44)</f>
        <v>NİSANUR KANAT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465</v>
      </c>
      <c r="E68" s="41" t="str">
        <f>IF(Liste!D45=0," ",Liste!D45)</f>
        <v>HAMİT KÖSE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516</v>
      </c>
      <c r="E69" s="41" t="str">
        <f>IF(Liste!D46=0," ",Liste!D46)</f>
        <v>ELİF TOPYILDIZ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523</v>
      </c>
      <c r="E70" s="41" t="str">
        <f>IF(Liste!D47=0," ",Liste!D47)</f>
        <v>MUHAMMED HÜSEYİN EKİNCİ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547</v>
      </c>
      <c r="E71" s="41" t="str">
        <f>IF(Liste!D48=0," ",Liste!D48)</f>
        <v>SALİH ERDEM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551</v>
      </c>
      <c r="E72" s="41" t="str">
        <f>IF(Liste!D49=0," ",Liste!D49)</f>
        <v>ZEYNEP KAYRA ULUIŞIK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686</v>
      </c>
      <c r="E73" s="41" t="str">
        <f>IF(Liste!D50=0," ",Liste!D50)</f>
        <v>MERT EREN KELEŞ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700</v>
      </c>
      <c r="E74" s="41" t="str">
        <f>IF(Liste!D51=0," ",Liste!D51)</f>
        <v>AHMET TAŞTAN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16" workbookViewId="0">
      <selection activeCell="D29" sqref="D29:E29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9-A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102</v>
      </c>
      <c r="E38" s="41" t="str">
        <f>IF(Liste!D15=0," ",Liste!D15)</f>
        <v>MUHAMMED ORHAN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161</v>
      </c>
      <c r="E39" s="41" t="str">
        <f>IF(Liste!D16=0," ",Liste!D16)</f>
        <v>MEHMET DURMAZ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162</v>
      </c>
      <c r="E40" s="41" t="str">
        <f>IF(Liste!D17=0," ",Liste!D17)</f>
        <v>AYŞEGÜL BOZKURT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166</v>
      </c>
      <c r="E41" s="41" t="str">
        <f>IF(Liste!D18=0," ",Liste!D18)</f>
        <v>FURKAN SAMET IŞIK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171</v>
      </c>
      <c r="E42" s="41" t="str">
        <f>IF(Liste!D19=0," ",Liste!D19)</f>
        <v>ÖMÜR DURU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186</v>
      </c>
      <c r="E43" s="41" t="str">
        <f>IF(Liste!D20=0," ",Liste!D20)</f>
        <v>YUNUS EMRE HAKVERDİ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190</v>
      </c>
      <c r="E44" s="41" t="str">
        <f>IF(Liste!D21=0," ",Liste!D21)</f>
        <v>SUDE NAZ ÜNAL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193</v>
      </c>
      <c r="E45" s="41" t="str">
        <f>IF(Liste!D22=0," ",Liste!D22)</f>
        <v>MELİKE YOLDAŞ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212</v>
      </c>
      <c r="E46" s="41" t="str">
        <f>IF(Liste!D23=0," ",Liste!D23)</f>
        <v>AYŞENUR AKBUĞA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213</v>
      </c>
      <c r="E47" s="41" t="str">
        <f>IF(Liste!D24=0," ",Liste!D24)</f>
        <v>İBRAHİM ARDA YAZICI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225</v>
      </c>
      <c r="E48" s="41" t="str">
        <f>IF(Liste!D25=0," ",Liste!D25)</f>
        <v>İKRA TAPAN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226</v>
      </c>
      <c r="E49" s="41" t="str">
        <f>IF(Liste!D26=0," ",Liste!D26)</f>
        <v>ECE ERDEM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257</v>
      </c>
      <c r="E50" s="41" t="str">
        <f>IF(Liste!D27=0," ",Liste!D27)</f>
        <v>MELİH BURAK KARAMAN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259</v>
      </c>
      <c r="E51" s="41" t="str">
        <f>IF(Liste!D28=0," ",Liste!D28)</f>
        <v>NİDA NUR DOKUMACI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263</v>
      </c>
      <c r="E52" s="41" t="str">
        <f>IF(Liste!D29=0," ",Liste!D29)</f>
        <v>MUHAMMED KAĞAN KARAKUŞ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275</v>
      </c>
      <c r="E53" s="41" t="str">
        <f>IF(Liste!D30=0," ",Liste!D30)</f>
        <v>KAAN TAŞDELEN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284</v>
      </c>
      <c r="E54" s="41" t="str">
        <f>IF(Liste!D31=0," ",Liste!D31)</f>
        <v>ECE UÇAR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302</v>
      </c>
      <c r="E55" s="41" t="str">
        <f>IF(Liste!D32=0," ",Liste!D32)</f>
        <v>HASAN GÖKAY KANTAR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303</v>
      </c>
      <c r="E56" s="41" t="str">
        <f>IF(Liste!D33=0," ",Liste!D33)</f>
        <v>SEMRA ATMACA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311</v>
      </c>
      <c r="E57" s="41" t="str">
        <f>IF(Liste!D34=0," ",Liste!D34)</f>
        <v>BAHADIR TAHA KAPLANOĞLU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332</v>
      </c>
      <c r="E58" s="41" t="str">
        <f>IF(Liste!D35=0," ",Liste!D35)</f>
        <v>GÜLESER CEMRE KILINÇ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334</v>
      </c>
      <c r="E59" s="41" t="str">
        <f>IF(Liste!D36=0," ",Liste!D36)</f>
        <v>AZİZE KARATAŞ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349</v>
      </c>
      <c r="E60" s="41" t="str">
        <f>IF(Liste!D37=0," ",Liste!D37)</f>
        <v>REMZİYE ALEYNA YATIK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350</v>
      </c>
      <c r="E61" s="41" t="str">
        <f>IF(Liste!D38=0," ",Liste!D38)</f>
        <v>YAĞMUR AKGÜN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352</v>
      </c>
      <c r="E62" s="41" t="str">
        <f>IF(Liste!D39=0," ",Liste!D39)</f>
        <v>EMİRHAN TÜRKMEN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356</v>
      </c>
      <c r="E63" s="41" t="str">
        <f>IF(Liste!D40=0," ",Liste!D40)</f>
        <v>ZEYNEP SU BÜRGE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371</v>
      </c>
      <c r="E64" s="41" t="str">
        <f>IF(Liste!D41=0," ",Liste!D41)</f>
        <v>ABDULLAH BAHŞİ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373</v>
      </c>
      <c r="E65" s="41" t="str">
        <f>IF(Liste!D42=0," ",Liste!D42)</f>
        <v>ESRA ARSLAN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396</v>
      </c>
      <c r="E66" s="41" t="str">
        <f>IF(Liste!D43=0," ",Liste!D43)</f>
        <v>ESMANUR ARSLAN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413</v>
      </c>
      <c r="E67" s="41" t="str">
        <f>IF(Liste!D44=0," ",Liste!D44)</f>
        <v>NİSANUR KANAT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465</v>
      </c>
      <c r="E68" s="41" t="str">
        <f>IF(Liste!D45=0," ",Liste!D45)</f>
        <v>HAMİT KÖSE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516</v>
      </c>
      <c r="E69" s="41" t="str">
        <f>IF(Liste!D46=0," ",Liste!D46)</f>
        <v>ELİF TOPYILDIZ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523</v>
      </c>
      <c r="E70" s="41" t="str">
        <f>IF(Liste!D47=0," ",Liste!D47)</f>
        <v>MUHAMMED HÜSEYİN EKİNCİ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547</v>
      </c>
      <c r="E71" s="41" t="str">
        <f>IF(Liste!D48=0," ",Liste!D48)</f>
        <v>SALİH ERDEM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551</v>
      </c>
      <c r="E72" s="41" t="str">
        <f>IF(Liste!D49=0," ",Liste!D49)</f>
        <v>ZEYNEP KAYRA ULUIŞIK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686</v>
      </c>
      <c r="E73" s="41" t="str">
        <f>IF(Liste!D50=0," ",Liste!D50)</f>
        <v>MERT EREN KELEŞ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700</v>
      </c>
      <c r="E74" s="41" t="str">
        <f>IF(Liste!D51=0," ",Liste!D51)</f>
        <v>AHMET TAŞTAN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16" workbookViewId="0">
      <selection activeCell="D12" sqref="D12:E1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9-A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102</v>
      </c>
      <c r="E38" s="41" t="str">
        <f>IF(Liste!D15=0," ",Liste!D15)</f>
        <v>MUHAMMED ORHAN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161</v>
      </c>
      <c r="E39" s="41" t="str">
        <f>IF(Liste!D16=0," ",Liste!D16)</f>
        <v>MEHMET DURMAZ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162</v>
      </c>
      <c r="E40" s="41" t="str">
        <f>IF(Liste!D17=0," ",Liste!D17)</f>
        <v>AYŞEGÜL BOZKURT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166</v>
      </c>
      <c r="E41" s="41" t="str">
        <f>IF(Liste!D18=0," ",Liste!D18)</f>
        <v>FURKAN SAMET IŞIK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171</v>
      </c>
      <c r="E42" s="41" t="str">
        <f>IF(Liste!D19=0," ",Liste!D19)</f>
        <v>ÖMÜR DURU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186</v>
      </c>
      <c r="E43" s="41" t="str">
        <f>IF(Liste!D20=0," ",Liste!D20)</f>
        <v>YUNUS EMRE HAKVERDİ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190</v>
      </c>
      <c r="E44" s="41" t="str">
        <f>IF(Liste!D21=0," ",Liste!D21)</f>
        <v>SUDE NAZ ÜNAL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193</v>
      </c>
      <c r="E45" s="41" t="str">
        <f>IF(Liste!D22=0," ",Liste!D22)</f>
        <v>MELİKE YOLDAŞ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212</v>
      </c>
      <c r="E46" s="41" t="str">
        <f>IF(Liste!D23=0," ",Liste!D23)</f>
        <v>AYŞENUR AKBUĞA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213</v>
      </c>
      <c r="E47" s="41" t="str">
        <f>IF(Liste!D24=0," ",Liste!D24)</f>
        <v>İBRAHİM ARDA YAZICI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225</v>
      </c>
      <c r="E48" s="41" t="str">
        <f>IF(Liste!D25=0," ",Liste!D25)</f>
        <v>İKRA TAPAN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226</v>
      </c>
      <c r="E49" s="41" t="str">
        <f>IF(Liste!D26=0," ",Liste!D26)</f>
        <v>ECE ERDEM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257</v>
      </c>
      <c r="E50" s="41" t="str">
        <f>IF(Liste!D27=0," ",Liste!D27)</f>
        <v>MELİH BURAK KARAMAN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259</v>
      </c>
      <c r="E51" s="41" t="str">
        <f>IF(Liste!D28=0," ",Liste!D28)</f>
        <v>NİDA NUR DOKUMACI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263</v>
      </c>
      <c r="E52" s="41" t="str">
        <f>IF(Liste!D29=0," ",Liste!D29)</f>
        <v>MUHAMMED KAĞAN KARAKUŞ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275</v>
      </c>
      <c r="E53" s="41" t="str">
        <f>IF(Liste!D30=0," ",Liste!D30)</f>
        <v>KAAN TAŞDELEN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284</v>
      </c>
      <c r="E54" s="41" t="str">
        <f>IF(Liste!D31=0," ",Liste!D31)</f>
        <v>ECE UÇAR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302</v>
      </c>
      <c r="E55" s="41" t="str">
        <f>IF(Liste!D32=0," ",Liste!D32)</f>
        <v>HASAN GÖKAY KANTAR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303</v>
      </c>
      <c r="E56" s="41" t="str">
        <f>IF(Liste!D33=0," ",Liste!D33)</f>
        <v>SEMRA ATMACA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311</v>
      </c>
      <c r="E57" s="41" t="str">
        <f>IF(Liste!D34=0," ",Liste!D34)</f>
        <v>BAHADIR TAHA KAPLANOĞLU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332</v>
      </c>
      <c r="E58" s="41" t="str">
        <f>IF(Liste!D35=0," ",Liste!D35)</f>
        <v>GÜLESER CEMRE KILINÇ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334</v>
      </c>
      <c r="E59" s="41" t="str">
        <f>IF(Liste!D36=0," ",Liste!D36)</f>
        <v>AZİZE KARATAŞ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349</v>
      </c>
      <c r="E60" s="41" t="str">
        <f>IF(Liste!D37=0," ",Liste!D37)</f>
        <v>REMZİYE ALEYNA YATIK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350</v>
      </c>
      <c r="E61" s="41" t="str">
        <f>IF(Liste!D38=0," ",Liste!D38)</f>
        <v>YAĞMUR AKGÜN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352</v>
      </c>
      <c r="E62" s="41" t="str">
        <f>IF(Liste!D39=0," ",Liste!D39)</f>
        <v>EMİRHAN TÜRKMEN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356</v>
      </c>
      <c r="E63" s="41" t="str">
        <f>IF(Liste!D40=0," ",Liste!D40)</f>
        <v>ZEYNEP SU BÜRGE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371</v>
      </c>
      <c r="E64" s="41" t="str">
        <f>IF(Liste!D41=0," ",Liste!D41)</f>
        <v>ABDULLAH BAHŞİ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373</v>
      </c>
      <c r="E65" s="41" t="str">
        <f>IF(Liste!D42=0," ",Liste!D42)</f>
        <v>ESRA ARSLAN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396</v>
      </c>
      <c r="E66" s="41" t="str">
        <f>IF(Liste!D43=0," ",Liste!D43)</f>
        <v>ESMANUR ARSLAN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413</v>
      </c>
      <c r="E67" s="41" t="str">
        <f>IF(Liste!D44=0," ",Liste!D44)</f>
        <v>NİSANUR KANAT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465</v>
      </c>
      <c r="E68" s="41" t="str">
        <f>IF(Liste!D45=0," ",Liste!D45)</f>
        <v>HAMİT KÖSE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516</v>
      </c>
      <c r="E69" s="41" t="str">
        <f>IF(Liste!D46=0," ",Liste!D46)</f>
        <v>ELİF TOPYILDIZ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523</v>
      </c>
      <c r="E70" s="41" t="str">
        <f>IF(Liste!D47=0," ",Liste!D47)</f>
        <v>MUHAMMED HÜSEYİN EKİNCİ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547</v>
      </c>
      <c r="E71" s="41" t="str">
        <f>IF(Liste!D48=0," ",Liste!D48)</f>
        <v>SALİH ERDEM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551</v>
      </c>
      <c r="E72" s="41" t="str">
        <f>IF(Liste!D49=0," ",Liste!D49)</f>
        <v>ZEYNEP KAYRA ULUIŞIK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686</v>
      </c>
      <c r="E73" s="41" t="str">
        <f>IF(Liste!D50=0," ",Liste!D50)</f>
        <v>MERT EREN KELEŞ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700</v>
      </c>
      <c r="E74" s="41" t="str">
        <f>IF(Liste!D51=0," ",Liste!D51)</f>
        <v>AHMET TAŞTAN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19" workbookViewId="0">
      <selection activeCell="D10" sqref="D10:E1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9-A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102</v>
      </c>
      <c r="E38" s="41" t="str">
        <f>IF(Liste!D15=0," ",Liste!D15)</f>
        <v>MUHAMMED ORHAN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161</v>
      </c>
      <c r="E39" s="41" t="str">
        <f>IF(Liste!D16=0," ",Liste!D16)</f>
        <v>MEHMET DURMAZ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162</v>
      </c>
      <c r="E40" s="41" t="str">
        <f>IF(Liste!D17=0," ",Liste!D17)</f>
        <v>AYŞEGÜL BOZKURT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166</v>
      </c>
      <c r="E41" s="41" t="str">
        <f>IF(Liste!D18=0," ",Liste!D18)</f>
        <v>FURKAN SAMET IŞIK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171</v>
      </c>
      <c r="E42" s="41" t="str">
        <f>IF(Liste!D19=0," ",Liste!D19)</f>
        <v>ÖMÜR DURU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186</v>
      </c>
      <c r="E43" s="41" t="str">
        <f>IF(Liste!D20=0," ",Liste!D20)</f>
        <v>YUNUS EMRE HAKVERDİ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190</v>
      </c>
      <c r="E44" s="41" t="str">
        <f>IF(Liste!D21=0," ",Liste!D21)</f>
        <v>SUDE NAZ ÜNAL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193</v>
      </c>
      <c r="E45" s="41" t="str">
        <f>IF(Liste!D22=0," ",Liste!D22)</f>
        <v>MELİKE YOLDAŞ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212</v>
      </c>
      <c r="E46" s="41" t="str">
        <f>IF(Liste!D23=0," ",Liste!D23)</f>
        <v>AYŞENUR AKBUĞA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213</v>
      </c>
      <c r="E47" s="41" t="str">
        <f>IF(Liste!D24=0," ",Liste!D24)</f>
        <v>İBRAHİM ARDA YAZICI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225</v>
      </c>
      <c r="E48" s="41" t="str">
        <f>IF(Liste!D25=0," ",Liste!D25)</f>
        <v>İKRA TAPAN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226</v>
      </c>
      <c r="E49" s="41" t="str">
        <f>IF(Liste!D26=0," ",Liste!D26)</f>
        <v>ECE ERDEM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257</v>
      </c>
      <c r="E50" s="41" t="str">
        <f>IF(Liste!D27=0," ",Liste!D27)</f>
        <v>MELİH BURAK KARAMAN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259</v>
      </c>
      <c r="E51" s="41" t="str">
        <f>IF(Liste!D28=0," ",Liste!D28)</f>
        <v>NİDA NUR DOKUMACI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263</v>
      </c>
      <c r="E52" s="41" t="str">
        <f>IF(Liste!D29=0," ",Liste!D29)</f>
        <v>MUHAMMED KAĞAN KARAKUŞ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275</v>
      </c>
      <c r="E53" s="41" t="str">
        <f>IF(Liste!D30=0," ",Liste!D30)</f>
        <v>KAAN TAŞDELEN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284</v>
      </c>
      <c r="E54" s="41" t="str">
        <f>IF(Liste!D31=0," ",Liste!D31)</f>
        <v>ECE UÇAR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302</v>
      </c>
      <c r="E55" s="41" t="str">
        <f>IF(Liste!D32=0," ",Liste!D32)</f>
        <v>HASAN GÖKAY KANTAR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303</v>
      </c>
      <c r="E56" s="41" t="str">
        <f>IF(Liste!D33=0," ",Liste!D33)</f>
        <v>SEMRA ATMACA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311</v>
      </c>
      <c r="E57" s="41" t="str">
        <f>IF(Liste!D34=0," ",Liste!D34)</f>
        <v>BAHADIR TAHA KAPLANOĞLU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332</v>
      </c>
      <c r="E58" s="41" t="str">
        <f>IF(Liste!D35=0," ",Liste!D35)</f>
        <v>GÜLESER CEMRE KILINÇ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334</v>
      </c>
      <c r="E59" s="41" t="str">
        <f>IF(Liste!D36=0," ",Liste!D36)</f>
        <v>AZİZE KARATAŞ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349</v>
      </c>
      <c r="E60" s="41" t="str">
        <f>IF(Liste!D37=0," ",Liste!D37)</f>
        <v>REMZİYE ALEYNA YATIK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350</v>
      </c>
      <c r="E61" s="41" t="str">
        <f>IF(Liste!D38=0," ",Liste!D38)</f>
        <v>YAĞMUR AKGÜN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352</v>
      </c>
      <c r="E62" s="41" t="str">
        <f>IF(Liste!D39=0," ",Liste!D39)</f>
        <v>EMİRHAN TÜRKMEN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356</v>
      </c>
      <c r="E63" s="41" t="str">
        <f>IF(Liste!D40=0," ",Liste!D40)</f>
        <v>ZEYNEP SU BÜRGE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371</v>
      </c>
      <c r="E64" s="41" t="str">
        <f>IF(Liste!D41=0," ",Liste!D41)</f>
        <v>ABDULLAH BAHŞİ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373</v>
      </c>
      <c r="E65" s="41" t="str">
        <f>IF(Liste!D42=0," ",Liste!D42)</f>
        <v>ESRA ARSLAN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396</v>
      </c>
      <c r="E66" s="41" t="str">
        <f>IF(Liste!D43=0," ",Liste!D43)</f>
        <v>ESMANUR ARSLAN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413</v>
      </c>
      <c r="E67" s="41" t="str">
        <f>IF(Liste!D44=0," ",Liste!D44)</f>
        <v>NİSANUR KANAT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465</v>
      </c>
      <c r="E68" s="41" t="str">
        <f>IF(Liste!D45=0," ",Liste!D45)</f>
        <v>HAMİT KÖSE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516</v>
      </c>
      <c r="E69" s="41" t="str">
        <f>IF(Liste!D46=0," ",Liste!D46)</f>
        <v>ELİF TOPYILDIZ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523</v>
      </c>
      <c r="E70" s="41" t="str">
        <f>IF(Liste!D47=0," ",Liste!D47)</f>
        <v>MUHAMMED HÜSEYİN EKİNCİ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547</v>
      </c>
      <c r="E71" s="41" t="str">
        <f>IF(Liste!D48=0," ",Liste!D48)</f>
        <v>SALİH ERDEM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551</v>
      </c>
      <c r="E72" s="41" t="str">
        <f>IF(Liste!D49=0," ",Liste!D49)</f>
        <v>ZEYNEP KAYRA ULUIŞIK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686</v>
      </c>
      <c r="E73" s="41" t="str">
        <f>IF(Liste!D50=0," ",Liste!D50)</f>
        <v>MERT EREN KELEŞ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700</v>
      </c>
      <c r="E74" s="41" t="str">
        <f>IF(Liste!D51=0," ",Liste!D51)</f>
        <v>AHMET TAŞTAN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34" workbookViewId="0">
      <selection activeCell="F10" sqref="F1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"/>
      <c r="AH2" s="76"/>
      <c r="AI2" s="76"/>
      <c r="AJ2" s="76"/>
    </row>
    <row r="3" spans="2:36" ht="15" customHeight="1" x14ac:dyDescent="0.2">
      <c r="B3" s="19"/>
      <c r="C3" s="77" t="s">
        <v>12</v>
      </c>
      <c r="D3" s="78"/>
      <c r="E3" s="79" t="str">
        <f>Liste!C4&amp;Liste!D4</f>
        <v xml:space="preserve"> : Org. Eşref Bitlis Anadolu Lisesi</v>
      </c>
      <c r="F3" s="79"/>
      <c r="G3" s="80" t="s">
        <v>15</v>
      </c>
      <c r="H3" s="80"/>
      <c r="I3" s="80"/>
      <c r="J3" s="80"/>
      <c r="K3" s="79" t="str">
        <f>Liste!C6&amp;" "&amp;Liste!D6</f>
        <v xml:space="preserve"> :  9-A</v>
      </c>
      <c r="L3" s="79"/>
      <c r="M3" s="79"/>
      <c r="N3" s="79"/>
      <c r="O3" s="79"/>
      <c r="P3" s="81"/>
      <c r="Q3" s="20"/>
      <c r="R3" s="82" t="s">
        <v>11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7"/>
      <c r="AH3" s="88"/>
      <c r="AI3" s="88"/>
      <c r="AJ3" s="88"/>
    </row>
    <row r="4" spans="2:36" ht="15" customHeight="1" thickBot="1" x14ac:dyDescent="0.25">
      <c r="B4" s="19"/>
      <c r="C4" s="89" t="s">
        <v>13</v>
      </c>
      <c r="D4" s="90"/>
      <c r="E4" s="91" t="str">
        <f>Liste!C5&amp;Liste!D5</f>
        <v xml:space="preserve"> : 2021-2022</v>
      </c>
      <c r="F4" s="91"/>
      <c r="G4" s="92" t="s">
        <v>30</v>
      </c>
      <c r="H4" s="92"/>
      <c r="I4" s="92"/>
      <c r="J4" s="92"/>
      <c r="K4" s="91"/>
      <c r="L4" s="91"/>
      <c r="M4" s="91"/>
      <c r="N4" s="91"/>
      <c r="O4" s="91"/>
      <c r="P4" s="93"/>
      <c r="Q4" s="3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2:36" ht="15" customHeight="1" x14ac:dyDescent="0.2">
      <c r="B5" s="19"/>
      <c r="C5" s="89" t="s">
        <v>14</v>
      </c>
      <c r="D5" s="90"/>
      <c r="E5" s="91"/>
      <c r="F5" s="91"/>
      <c r="G5" s="92" t="s">
        <v>23</v>
      </c>
      <c r="H5" s="92"/>
      <c r="I5" s="92"/>
      <c r="J5" s="92"/>
      <c r="K5" s="91" t="str">
        <f>Liste!C8&amp;" "&amp;Liste!D7</f>
        <v xml:space="preserve"> :  </v>
      </c>
      <c r="L5" s="91"/>
      <c r="M5" s="91"/>
      <c r="N5" s="91"/>
      <c r="O5" s="91"/>
      <c r="P5" s="93"/>
      <c r="Q5" s="20"/>
      <c r="R5" s="100" t="s">
        <v>18</v>
      </c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14">
        <f>O16</f>
        <v>0.3</v>
      </c>
      <c r="AE5" s="114"/>
      <c r="AF5" s="44" t="s">
        <v>19</v>
      </c>
      <c r="AH5" s="102" t="s">
        <v>29</v>
      </c>
      <c r="AI5" s="102"/>
      <c r="AJ5" s="102"/>
    </row>
    <row r="6" spans="2:36" ht="15" customHeight="1" thickBot="1" x14ac:dyDescent="0.25">
      <c r="B6" s="19"/>
      <c r="C6" s="103" t="s">
        <v>24</v>
      </c>
      <c r="D6" s="104"/>
      <c r="E6" s="105" t="str">
        <f>Liste!C7&amp;Liste!D8</f>
        <v xml:space="preserve"> : </v>
      </c>
      <c r="F6" s="105"/>
      <c r="G6" s="106"/>
      <c r="H6" s="106"/>
      <c r="I6" s="106"/>
      <c r="J6" s="106"/>
      <c r="K6" s="105"/>
      <c r="L6" s="105"/>
      <c r="M6" s="105"/>
      <c r="N6" s="105"/>
      <c r="O6" s="105"/>
      <c r="P6" s="107"/>
      <c r="Q6" s="20"/>
      <c r="R6" s="108" t="s">
        <v>38</v>
      </c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10"/>
      <c r="AH6" s="102"/>
      <c r="AI6" s="102"/>
      <c r="AJ6" s="102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11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3"/>
      <c r="AH7" s="102"/>
      <c r="AI7" s="102"/>
      <c r="AJ7" s="102"/>
    </row>
    <row r="8" spans="2:36" ht="21" customHeight="1" x14ac:dyDescent="0.2">
      <c r="B8" s="1"/>
      <c r="C8" s="95" t="s">
        <v>55</v>
      </c>
      <c r="D8" s="96"/>
      <c r="E8" s="96"/>
      <c r="F8" s="23" t="s">
        <v>16</v>
      </c>
      <c r="G8" s="3"/>
      <c r="H8" s="97" t="s">
        <v>9</v>
      </c>
      <c r="I8" s="98"/>
      <c r="J8" s="98"/>
      <c r="K8" s="98"/>
      <c r="L8" s="98"/>
      <c r="M8" s="98"/>
      <c r="N8" s="98"/>
      <c r="O8" s="98"/>
      <c r="P8" s="99"/>
      <c r="Q8" s="21"/>
      <c r="R8" s="111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3"/>
    </row>
    <row r="9" spans="2:36" ht="20.100000000000001" customHeight="1" x14ac:dyDescent="0.2">
      <c r="B9" s="1"/>
      <c r="C9" s="33">
        <v>1</v>
      </c>
      <c r="D9" s="94" t="s">
        <v>56</v>
      </c>
      <c r="E9" s="94"/>
      <c r="F9" s="34">
        <v>10</v>
      </c>
      <c r="G9" s="3"/>
      <c r="H9" s="115" t="s">
        <v>31</v>
      </c>
      <c r="I9" s="116"/>
      <c r="J9" s="116"/>
      <c r="K9" s="116"/>
      <c r="L9" s="116"/>
      <c r="M9" s="116"/>
      <c r="N9" s="116"/>
      <c r="O9" s="117">
        <f>COUNTIF(AF38:AF85,"GEÇMEZ")</f>
        <v>14</v>
      </c>
      <c r="P9" s="118"/>
      <c r="Q9" s="21"/>
      <c r="R9" s="111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3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94" t="s">
        <v>46</v>
      </c>
      <c r="E10" s="94"/>
      <c r="F10" s="34">
        <v>10</v>
      </c>
      <c r="G10" s="3"/>
      <c r="H10" s="115" t="s">
        <v>32</v>
      </c>
      <c r="I10" s="116"/>
      <c r="J10" s="116"/>
      <c r="K10" s="116"/>
      <c r="L10" s="116"/>
      <c r="M10" s="116"/>
      <c r="N10" s="116"/>
      <c r="O10" s="117">
        <f>COUNTIF(AF38:AF85,"GEÇER")</f>
        <v>0</v>
      </c>
      <c r="P10" s="118"/>
      <c r="Q10" s="21"/>
      <c r="R10" s="111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3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94" t="s">
        <v>47</v>
      </c>
      <c r="E11" s="94"/>
      <c r="F11" s="34">
        <v>10</v>
      </c>
      <c r="G11" s="3"/>
      <c r="H11" s="115" t="s">
        <v>33</v>
      </c>
      <c r="I11" s="116"/>
      <c r="J11" s="116"/>
      <c r="K11" s="116"/>
      <c r="L11" s="116"/>
      <c r="M11" s="116"/>
      <c r="N11" s="116"/>
      <c r="O11" s="117">
        <f>COUNTIF(AF38:AF85,"ORTA")</f>
        <v>5</v>
      </c>
      <c r="P11" s="118"/>
      <c r="Q11" s="21"/>
      <c r="R11" s="119" t="s">
        <v>21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94" t="s">
        <v>48</v>
      </c>
      <c r="E12" s="94"/>
      <c r="F12" s="34">
        <v>10</v>
      </c>
      <c r="G12" s="3"/>
      <c r="H12" s="115" t="s">
        <v>34</v>
      </c>
      <c r="I12" s="116"/>
      <c r="J12" s="116"/>
      <c r="K12" s="116"/>
      <c r="L12" s="116"/>
      <c r="M12" s="116"/>
      <c r="N12" s="116"/>
      <c r="O12" s="117">
        <f>COUNTIF(AF38:AF85,"İYİ")</f>
        <v>0</v>
      </c>
      <c r="P12" s="118"/>
      <c r="Q12" s="21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94" t="s">
        <v>49</v>
      </c>
      <c r="E13" s="94"/>
      <c r="F13" s="34">
        <v>10</v>
      </c>
      <c r="G13" s="3"/>
      <c r="H13" s="115" t="s">
        <v>35</v>
      </c>
      <c r="I13" s="116"/>
      <c r="J13" s="116"/>
      <c r="K13" s="116"/>
      <c r="L13" s="116"/>
      <c r="M13" s="116"/>
      <c r="N13" s="116"/>
      <c r="O13" s="117">
        <f>COUNTIF(AF38:AF85,"PEKİYİ")</f>
        <v>1</v>
      </c>
      <c r="P13" s="118"/>
      <c r="Q13" s="21"/>
      <c r="R13" s="119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1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94" t="s">
        <v>50</v>
      </c>
      <c r="E14" s="94"/>
      <c r="F14" s="34">
        <v>10</v>
      </c>
      <c r="G14" s="3"/>
      <c r="H14" s="122"/>
      <c r="I14" s="123"/>
      <c r="J14" s="123"/>
      <c r="K14" s="123"/>
      <c r="L14" s="123"/>
      <c r="M14" s="123"/>
      <c r="N14" s="123"/>
      <c r="O14" s="123"/>
      <c r="P14" s="124"/>
      <c r="Q14" s="21"/>
      <c r="R14" s="119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94" t="s">
        <v>51</v>
      </c>
      <c r="E15" s="94"/>
      <c r="F15" s="34">
        <v>10</v>
      </c>
      <c r="G15" s="3"/>
      <c r="H15" s="115" t="s">
        <v>10</v>
      </c>
      <c r="I15" s="116"/>
      <c r="J15" s="116"/>
      <c r="K15" s="116"/>
      <c r="L15" s="116"/>
      <c r="M15" s="116"/>
      <c r="N15" s="116"/>
      <c r="O15" s="128">
        <f>IF(COUNT(AE38:AE85)=0," ",SUM(AE38:AE85)/COUNT(AE38:AE85))</f>
        <v>35.200000000000003</v>
      </c>
      <c r="P15" s="129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30">
        <f>Liste!D8</f>
        <v>0</v>
      </c>
      <c r="AD15" s="130"/>
      <c r="AE15" s="130"/>
      <c r="AF15" s="131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94" t="s">
        <v>52</v>
      </c>
      <c r="E16" s="94"/>
      <c r="F16" s="34">
        <v>10</v>
      </c>
      <c r="G16" s="3"/>
      <c r="H16" s="132" t="s">
        <v>37</v>
      </c>
      <c r="I16" s="133"/>
      <c r="J16" s="133"/>
      <c r="K16" s="133"/>
      <c r="L16" s="133"/>
      <c r="M16" s="133"/>
      <c r="N16" s="133"/>
      <c r="O16" s="134">
        <f>SUM(O10:O13)/SUM(O9:O14)</f>
        <v>0.3</v>
      </c>
      <c r="P16" s="135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36" t="str">
        <f>Liste!D9</f>
        <v>……….. Öğretmeni</v>
      </c>
      <c r="AD16" s="136"/>
      <c r="AE16" s="136"/>
      <c r="AF16" s="137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94" t="s">
        <v>53</v>
      </c>
      <c r="E17" s="94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94" t="s">
        <v>54</v>
      </c>
      <c r="E18" s="94"/>
      <c r="F18" s="34">
        <v>10</v>
      </c>
      <c r="G18" s="20"/>
      <c r="H18" s="125" t="s">
        <v>17</v>
      </c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7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94"/>
      <c r="E19" s="94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94"/>
      <c r="E20" s="94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94"/>
      <c r="E21" s="94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94"/>
      <c r="E22" s="94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94"/>
      <c r="E23" s="94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94"/>
      <c r="E24" s="94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94"/>
      <c r="E25" s="94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94"/>
      <c r="E26" s="94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94"/>
      <c r="E27" s="94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94"/>
      <c r="E28" s="94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94"/>
      <c r="E29" s="94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94"/>
      <c r="E30" s="94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94"/>
      <c r="E31" s="94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94"/>
      <c r="E32" s="94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94"/>
      <c r="E33" s="94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139" t="s">
        <v>8</v>
      </c>
      <c r="D34" s="140"/>
      <c r="E34" s="141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142" t="s">
        <v>0</v>
      </c>
      <c r="D36" s="143"/>
      <c r="E36" s="143"/>
      <c r="F36" s="143" t="s">
        <v>1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4" t="s">
        <v>6</v>
      </c>
      <c r="AF36" s="146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45"/>
      <c r="AF37" s="147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102</v>
      </c>
      <c r="E38" s="41" t="str">
        <f>IF(Liste!D15=0," ",Liste!D15)</f>
        <v>MUHAMMED ORHAN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161</v>
      </c>
      <c r="E39" s="41" t="str">
        <f>IF(Liste!D16=0," ",Liste!D16)</f>
        <v>MEHMET DURMAZ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162</v>
      </c>
      <c r="E40" s="41" t="str">
        <f>IF(Liste!D17=0," ",Liste!D17)</f>
        <v>AYŞEGÜL BOZKURT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166</v>
      </c>
      <c r="E41" s="41" t="str">
        <f>IF(Liste!D18=0," ",Liste!D18)</f>
        <v>FURKAN SAMET IŞIK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171</v>
      </c>
      <c r="E42" s="41" t="str">
        <f>IF(Liste!D19=0," ",Liste!D19)</f>
        <v>ÖMÜR DURU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186</v>
      </c>
      <c r="E43" s="41" t="str">
        <f>IF(Liste!D20=0," ",Liste!D20)</f>
        <v>YUNUS EMRE HAKVERDİ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190</v>
      </c>
      <c r="E44" s="41" t="str">
        <f>IF(Liste!D21=0," ",Liste!D21)</f>
        <v>SUDE NAZ ÜNAL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193</v>
      </c>
      <c r="E45" s="41" t="str">
        <f>IF(Liste!D22=0," ",Liste!D22)</f>
        <v>MELİKE YOLDAŞ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212</v>
      </c>
      <c r="E46" s="41" t="str">
        <f>IF(Liste!D23=0," ",Liste!D23)</f>
        <v>AYŞENUR AKBUĞA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213</v>
      </c>
      <c r="E47" s="41" t="str">
        <f>IF(Liste!D24=0," ",Liste!D24)</f>
        <v>İBRAHİM ARDA YAZICI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225</v>
      </c>
      <c r="E48" s="41" t="str">
        <f>IF(Liste!D25=0," ",Liste!D25)</f>
        <v>İKRA TAPAN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226</v>
      </c>
      <c r="E49" s="41" t="str">
        <f>IF(Liste!D26=0," ",Liste!D26)</f>
        <v>ECE ERDEM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257</v>
      </c>
      <c r="E50" s="41" t="str">
        <f>IF(Liste!D27=0," ",Liste!D27)</f>
        <v>MELİH BURAK KARAMAN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259</v>
      </c>
      <c r="E51" s="41" t="str">
        <f>IF(Liste!D28=0," ",Liste!D28)</f>
        <v>NİDA NUR DOKUMACI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263</v>
      </c>
      <c r="E52" s="41" t="str">
        <f>IF(Liste!D29=0," ",Liste!D29)</f>
        <v>MUHAMMED KAĞAN KARAKUŞ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275</v>
      </c>
      <c r="E53" s="41" t="str">
        <f>IF(Liste!D30=0," ",Liste!D30)</f>
        <v>KAAN TAŞDELEN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284</v>
      </c>
      <c r="E54" s="41" t="str">
        <f>IF(Liste!D31=0," ",Liste!D31)</f>
        <v>ECE UÇAR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302</v>
      </c>
      <c r="E55" s="41" t="str">
        <f>IF(Liste!D32=0," ",Liste!D32)</f>
        <v>HASAN GÖKAY KANTAR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303</v>
      </c>
      <c r="E56" s="41" t="str">
        <f>IF(Liste!D33=0," ",Liste!D33)</f>
        <v>SEMRA ATMACA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311</v>
      </c>
      <c r="E57" s="41" t="str">
        <f>IF(Liste!D34=0," ",Liste!D34)</f>
        <v>BAHADIR TAHA KAPLANOĞLU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332</v>
      </c>
      <c r="E58" s="41" t="str">
        <f>IF(Liste!D35=0," ",Liste!D35)</f>
        <v>GÜLESER CEMRE KILINÇ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334</v>
      </c>
      <c r="E59" s="41" t="str">
        <f>IF(Liste!D36=0," ",Liste!D36)</f>
        <v>AZİZE KARATAŞ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349</v>
      </c>
      <c r="E60" s="41" t="str">
        <f>IF(Liste!D37=0," ",Liste!D37)</f>
        <v>REMZİYE ALEYNA YATIK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350</v>
      </c>
      <c r="E61" s="41" t="str">
        <f>IF(Liste!D38=0," ",Liste!D38)</f>
        <v>YAĞMUR AKGÜN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352</v>
      </c>
      <c r="E62" s="41" t="str">
        <f>IF(Liste!D39=0," ",Liste!D39)</f>
        <v>EMİRHAN TÜRKMEN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356</v>
      </c>
      <c r="E63" s="41" t="str">
        <f>IF(Liste!D40=0," ",Liste!D40)</f>
        <v>ZEYNEP SU BÜRGE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371</v>
      </c>
      <c r="E64" s="41" t="str">
        <f>IF(Liste!D41=0," ",Liste!D41)</f>
        <v>ABDULLAH BAHŞİ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>
        <f>IF(Liste!C42=0," ",Liste!C42)</f>
        <v>373</v>
      </c>
      <c r="E65" s="41" t="str">
        <f>IF(Liste!D42=0," ",Liste!D42)</f>
        <v>ESRA ARSLAN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>
        <f>IF(Liste!C43=0," ",Liste!C43)</f>
        <v>396</v>
      </c>
      <c r="E66" s="41" t="str">
        <f>IF(Liste!D43=0," ",Liste!D43)</f>
        <v>ESMANUR ARSLAN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>
        <f>IF(Liste!C44=0," ",Liste!C44)</f>
        <v>413</v>
      </c>
      <c r="E67" s="41" t="str">
        <f>IF(Liste!D44=0," ",Liste!D44)</f>
        <v>NİSANUR KANAT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>
        <f>IF(Liste!C45=0," ",Liste!C45)</f>
        <v>465</v>
      </c>
      <c r="E68" s="41" t="str">
        <f>IF(Liste!D45=0," ",Liste!D45)</f>
        <v>HAMİT KÖSE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>
        <f>IF(Liste!C46=0," ",Liste!C46)</f>
        <v>516</v>
      </c>
      <c r="E69" s="41" t="str">
        <f>IF(Liste!D46=0," ",Liste!D46)</f>
        <v>ELİF TOPYILDIZ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>
        <f>IF(Liste!C47=0," ",Liste!C47)</f>
        <v>523</v>
      </c>
      <c r="E70" s="41" t="str">
        <f>IF(Liste!D47=0," ",Liste!D47)</f>
        <v>MUHAMMED HÜSEYİN EKİNCİ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>
        <f>IF(Liste!C48=0," ",Liste!C48)</f>
        <v>547</v>
      </c>
      <c r="E71" s="41" t="str">
        <f>IF(Liste!D48=0," ",Liste!D48)</f>
        <v>SALİH ERDEM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>
        <f>IF(Liste!C49=0," ",Liste!C49)</f>
        <v>551</v>
      </c>
      <c r="E72" s="41" t="str">
        <f>IF(Liste!D49=0," ",Liste!D49)</f>
        <v>ZEYNEP KAYRA ULUIŞIK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>
        <f>IF(Liste!C50=0," ",Liste!C50)</f>
        <v>686</v>
      </c>
      <c r="E73" s="41" t="str">
        <f>IF(Liste!D50=0," ",Liste!D50)</f>
        <v>MERT EREN KELEŞ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>
        <f>IF(Liste!C51=0," ",Liste!C51)</f>
        <v>700</v>
      </c>
      <c r="E74" s="41" t="str">
        <f>IF(Liste!D51=0," ",Liste!D51)</f>
        <v>AHMET TAŞTAN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148" t="s">
        <v>7</v>
      </c>
      <c r="D86" s="149"/>
      <c r="E86" s="149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150">
        <f ca="1">TODAY()</f>
        <v>44536</v>
      </c>
      <c r="AC89" s="150"/>
      <c r="AD89" s="150"/>
      <c r="AE89" s="150"/>
      <c r="AF89" s="150"/>
      <c r="AG89" s="36"/>
    </row>
    <row r="90" spans="2:33" s="2" customFormat="1" x14ac:dyDescent="0.2">
      <c r="Y90" s="38"/>
      <c r="Z90" s="38"/>
      <c r="AA90" s="38"/>
      <c r="AB90" s="151"/>
      <c r="AC90" s="151"/>
      <c r="AD90" s="151"/>
      <c r="AE90" s="151"/>
      <c r="AF90" s="151"/>
      <c r="AG90" s="38"/>
    </row>
    <row r="91" spans="2:33" s="2" customFormat="1" x14ac:dyDescent="0.2">
      <c r="Y91" s="37"/>
      <c r="Z91" s="37"/>
      <c r="AA91" s="37"/>
      <c r="AB91" s="138" t="s">
        <v>36</v>
      </c>
      <c r="AC91" s="138"/>
      <c r="AD91" s="138"/>
      <c r="AE91" s="138"/>
      <c r="AF91" s="138"/>
      <c r="AG91" s="37"/>
    </row>
  </sheetData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C5:D5"/>
    <mergeCell ref="E5:F5"/>
    <mergeCell ref="G5:J5"/>
    <mergeCell ref="K5:P5"/>
    <mergeCell ref="R5:AC5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2021-12-06T06:21:32Z</dcterms:modified>
</cp:coreProperties>
</file>